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!Projektum\2026\!Zakázky\P-04-2026 - Zázemí TV, ZŠ Újezd u Brna\07 ROZPOČET\!FINAL\"/>
    </mc:Choice>
  </mc:AlternateContent>
  <xr:revisionPtr revIDLastSave="0" documentId="8_{6E5219F3-6B45-4F98-8E93-3113C11846AE}" xr6:coauthVersionLast="47" xr6:coauthVersionMax="47" xr10:uidLastSave="{00000000-0000-0000-0000-000000000000}"/>
  <bookViews>
    <workbookView xWindow="-28920" yWindow="780" windowWidth="29040" windowHeight="1572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01 Pol" sheetId="12" r:id="rId4"/>
    <sheet name="SO 01 02 Pol" sheetId="13" r:id="rId5"/>
    <sheet name="SO 01 03 Pol" sheetId="14" r:id="rId6"/>
    <sheet name="SO 01 04 Pol" sheetId="15" r:id="rId7"/>
    <sheet name="SO 01 05 Pol" sheetId="16" r:id="rId8"/>
  </sheets>
  <externalReferences>
    <externalReference r:id="rId9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01 Pol'!$1:$7</definedName>
    <definedName name="_xlnm.Print_Titles" localSheetId="4">'SO 01 02 Pol'!$1:$7</definedName>
    <definedName name="_xlnm.Print_Titles" localSheetId="5">'SO 01 03 Pol'!$1:$7</definedName>
    <definedName name="_xlnm.Print_Titles" localSheetId="6">'SO 01 04 Pol'!$1:$7</definedName>
    <definedName name="_xlnm.Print_Titles" localSheetId="7">'SO 01 05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01 Pol'!$A$1:$Y$525</definedName>
    <definedName name="_xlnm.Print_Area" localSheetId="4">'SO 01 02 Pol'!$A$1:$Y$77</definedName>
    <definedName name="_xlnm.Print_Area" localSheetId="5">'SO 01 03 Pol'!$A$1:$Y$120</definedName>
    <definedName name="_xlnm.Print_Area" localSheetId="6">'SO 01 04 Pol'!$A$1:$Y$56</definedName>
    <definedName name="_xlnm.Print_Area" localSheetId="7">'SO 01 05 Pol'!$A$1:$Y$74</definedName>
    <definedName name="_xlnm.Print_Area" localSheetId="1">Stavba!$A$1:$J$95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4" i="1" l="1"/>
  <c r="I93" i="1"/>
  <c r="I19" i="1" s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G46" i="1"/>
  <c r="F46" i="1"/>
  <c r="G45" i="1"/>
  <c r="H45" i="1" s="1"/>
  <c r="I45" i="1" s="1"/>
  <c r="F45" i="1"/>
  <c r="G44" i="1"/>
  <c r="F44" i="1"/>
  <c r="G43" i="1"/>
  <c r="F43" i="1"/>
  <c r="G42" i="1"/>
  <c r="F42" i="1"/>
  <c r="G41" i="1"/>
  <c r="F41" i="1"/>
  <c r="G39" i="1"/>
  <c r="F39" i="1"/>
  <c r="G73" i="16"/>
  <c r="G9" i="16"/>
  <c r="I9" i="16"/>
  <c r="I8" i="16" s="1"/>
  <c r="K9" i="16"/>
  <c r="K8" i="16" s="1"/>
  <c r="M9" i="16"/>
  <c r="O9" i="16"/>
  <c r="O8" i="16" s="1"/>
  <c r="Q9" i="16"/>
  <c r="Q8" i="16" s="1"/>
  <c r="V9" i="16"/>
  <c r="V8" i="16" s="1"/>
  <c r="G13" i="16"/>
  <c r="I13" i="16"/>
  <c r="K13" i="16"/>
  <c r="M13" i="16"/>
  <c r="O13" i="16"/>
  <c r="Q13" i="16"/>
  <c r="V13" i="16"/>
  <c r="G15" i="16"/>
  <c r="G8" i="16" s="1"/>
  <c r="I15" i="16"/>
  <c r="K15" i="16"/>
  <c r="M15" i="16"/>
  <c r="O15" i="16"/>
  <c r="Q15" i="16"/>
  <c r="V15" i="16"/>
  <c r="G19" i="16"/>
  <c r="I19" i="16"/>
  <c r="K19" i="16"/>
  <c r="M19" i="16"/>
  <c r="O19" i="16"/>
  <c r="Q19" i="16"/>
  <c r="V19" i="16"/>
  <c r="G21" i="16"/>
  <c r="I21" i="16"/>
  <c r="K21" i="16"/>
  <c r="M21" i="16"/>
  <c r="O21" i="16"/>
  <c r="Q21" i="16"/>
  <c r="V21" i="16"/>
  <c r="G23" i="16"/>
  <c r="I23" i="16"/>
  <c r="K23" i="16"/>
  <c r="M23" i="16"/>
  <c r="O23" i="16"/>
  <c r="Q23" i="16"/>
  <c r="V23" i="16"/>
  <c r="G25" i="16"/>
  <c r="I25" i="16"/>
  <c r="K25" i="16"/>
  <c r="M25" i="16"/>
  <c r="O25" i="16"/>
  <c r="Q25" i="16"/>
  <c r="V25" i="16"/>
  <c r="G27" i="16"/>
  <c r="M27" i="16" s="1"/>
  <c r="I27" i="16"/>
  <c r="K27" i="16"/>
  <c r="O27" i="16"/>
  <c r="Q27" i="16"/>
  <c r="V27" i="16"/>
  <c r="G29" i="16"/>
  <c r="I29" i="16"/>
  <c r="K29" i="16"/>
  <c r="M29" i="16"/>
  <c r="O29" i="16"/>
  <c r="Q29" i="16"/>
  <c r="V29" i="16"/>
  <c r="G31" i="16"/>
  <c r="I31" i="16"/>
  <c r="K31" i="16"/>
  <c r="M31" i="16"/>
  <c r="O31" i="16"/>
  <c r="Q31" i="16"/>
  <c r="V31" i="16"/>
  <c r="G33" i="16"/>
  <c r="I33" i="16"/>
  <c r="K33" i="16"/>
  <c r="M33" i="16"/>
  <c r="O33" i="16"/>
  <c r="Q33" i="16"/>
  <c r="V33" i="16"/>
  <c r="G35" i="16"/>
  <c r="M35" i="16" s="1"/>
  <c r="I35" i="16"/>
  <c r="K35" i="16"/>
  <c r="O35" i="16"/>
  <c r="Q35" i="16"/>
  <c r="V35" i="16"/>
  <c r="G37" i="16"/>
  <c r="I37" i="16"/>
  <c r="K37" i="16"/>
  <c r="M37" i="16"/>
  <c r="O37" i="16"/>
  <c r="Q37" i="16"/>
  <c r="V37" i="16"/>
  <c r="G40" i="16"/>
  <c r="M40" i="16" s="1"/>
  <c r="I40" i="16"/>
  <c r="K40" i="16"/>
  <c r="O40" i="16"/>
  <c r="Q40" i="16"/>
  <c r="V40" i="16"/>
  <c r="G43" i="16"/>
  <c r="M43" i="16" s="1"/>
  <c r="I43" i="16"/>
  <c r="K43" i="16"/>
  <c r="O43" i="16"/>
  <c r="Q43" i="16"/>
  <c r="V43" i="16"/>
  <c r="G45" i="16"/>
  <c r="I45" i="16"/>
  <c r="K45" i="16"/>
  <c r="M45" i="16"/>
  <c r="O45" i="16"/>
  <c r="Q45" i="16"/>
  <c r="V45" i="16"/>
  <c r="G46" i="16"/>
  <c r="I46" i="16"/>
  <c r="K46" i="16"/>
  <c r="M46" i="16"/>
  <c r="O46" i="16"/>
  <c r="Q46" i="16"/>
  <c r="V46" i="16"/>
  <c r="G47" i="16"/>
  <c r="I47" i="16"/>
  <c r="K47" i="16"/>
  <c r="M47" i="16"/>
  <c r="O47" i="16"/>
  <c r="Q47" i="16"/>
  <c r="V47" i="16"/>
  <c r="G48" i="16"/>
  <c r="I48" i="16"/>
  <c r="K48" i="16"/>
  <c r="M48" i="16"/>
  <c r="O48" i="16"/>
  <c r="Q48" i="16"/>
  <c r="V48" i="16"/>
  <c r="G49" i="16"/>
  <c r="I49" i="16"/>
  <c r="K49" i="16"/>
  <c r="M49" i="16"/>
  <c r="O49" i="16"/>
  <c r="Q49" i="16"/>
  <c r="V49" i="16"/>
  <c r="G50" i="16"/>
  <c r="I50" i="16"/>
  <c r="K50" i="16"/>
  <c r="M50" i="16"/>
  <c r="O50" i="16"/>
  <c r="Q50" i="16"/>
  <c r="V50" i="16"/>
  <c r="G51" i="16"/>
  <c r="I51" i="16"/>
  <c r="K51" i="16"/>
  <c r="M51" i="16"/>
  <c r="O51" i="16"/>
  <c r="Q51" i="16"/>
  <c r="V51" i="16"/>
  <c r="G52" i="16"/>
  <c r="I52" i="16"/>
  <c r="K52" i="16"/>
  <c r="M52" i="16"/>
  <c r="O52" i="16"/>
  <c r="Q52" i="16"/>
  <c r="V52" i="16"/>
  <c r="G53" i="16"/>
  <c r="I53" i="16"/>
  <c r="K53" i="16"/>
  <c r="M53" i="16"/>
  <c r="O53" i="16"/>
  <c r="Q53" i="16"/>
  <c r="V53" i="16"/>
  <c r="G54" i="16"/>
  <c r="I54" i="16"/>
  <c r="K54" i="16"/>
  <c r="M54" i="16"/>
  <c r="O54" i="16"/>
  <c r="Q54" i="16"/>
  <c r="V54" i="16"/>
  <c r="G55" i="16"/>
  <c r="I55" i="16"/>
  <c r="K55" i="16"/>
  <c r="M55" i="16"/>
  <c r="O55" i="16"/>
  <c r="Q55" i="16"/>
  <c r="V55" i="16"/>
  <c r="G56" i="16"/>
  <c r="I56" i="16"/>
  <c r="K56" i="16"/>
  <c r="M56" i="16"/>
  <c r="O56" i="16"/>
  <c r="Q56" i="16"/>
  <c r="V56" i="16"/>
  <c r="G57" i="16"/>
  <c r="G58" i="16"/>
  <c r="M58" i="16" s="1"/>
  <c r="I58" i="16"/>
  <c r="I57" i="16" s="1"/>
  <c r="K58" i="16"/>
  <c r="K57" i="16" s="1"/>
  <c r="O58" i="16"/>
  <c r="O57" i="16" s="1"/>
  <c r="Q58" i="16"/>
  <c r="Q57" i="16" s="1"/>
  <c r="V58" i="16"/>
  <c r="V57" i="16" s="1"/>
  <c r="G61" i="16"/>
  <c r="M61" i="16" s="1"/>
  <c r="I61" i="16"/>
  <c r="K61" i="16"/>
  <c r="O61" i="16"/>
  <c r="Q61" i="16"/>
  <c r="V61" i="16"/>
  <c r="G63" i="16"/>
  <c r="I63" i="16"/>
  <c r="K63" i="16"/>
  <c r="M63" i="16"/>
  <c r="O63" i="16"/>
  <c r="Q63" i="16"/>
  <c r="V63" i="16"/>
  <c r="G66" i="16"/>
  <c r="I66" i="16"/>
  <c r="K66" i="16"/>
  <c r="M66" i="16"/>
  <c r="O66" i="16"/>
  <c r="Q66" i="16"/>
  <c r="V66" i="16"/>
  <c r="G67" i="16"/>
  <c r="I67" i="16"/>
  <c r="K67" i="16"/>
  <c r="M67" i="16"/>
  <c r="O67" i="16"/>
  <c r="Q67" i="16"/>
  <c r="V67" i="16"/>
  <c r="G68" i="16"/>
  <c r="I68" i="16"/>
  <c r="K68" i="16"/>
  <c r="M68" i="16"/>
  <c r="O68" i="16"/>
  <c r="Q68" i="16"/>
  <c r="V68" i="16"/>
  <c r="G69" i="16"/>
  <c r="I69" i="16"/>
  <c r="K69" i="16"/>
  <c r="M69" i="16"/>
  <c r="O69" i="16"/>
  <c r="Q69" i="16"/>
  <c r="V69" i="16"/>
  <c r="G70" i="16"/>
  <c r="I70" i="16"/>
  <c r="K70" i="16"/>
  <c r="M70" i="16"/>
  <c r="O70" i="16"/>
  <c r="Q70" i="16"/>
  <c r="V70" i="16"/>
  <c r="G71" i="16"/>
  <c r="I71" i="16"/>
  <c r="K71" i="16"/>
  <c r="M71" i="16"/>
  <c r="O71" i="16"/>
  <c r="Q71" i="16"/>
  <c r="V71" i="16"/>
  <c r="AE73" i="16"/>
  <c r="AF73" i="16"/>
  <c r="G55" i="15"/>
  <c r="G9" i="15"/>
  <c r="I9" i="15"/>
  <c r="I8" i="15" s="1"/>
  <c r="K9" i="15"/>
  <c r="K8" i="15" s="1"/>
  <c r="M9" i="15"/>
  <c r="M8" i="15" s="1"/>
  <c r="O9" i="15"/>
  <c r="O8" i="15" s="1"/>
  <c r="Q9" i="15"/>
  <c r="Q8" i="15" s="1"/>
  <c r="V9" i="15"/>
  <c r="V8" i="15" s="1"/>
  <c r="G13" i="15"/>
  <c r="I13" i="15"/>
  <c r="K13" i="15"/>
  <c r="M13" i="15"/>
  <c r="O13" i="15"/>
  <c r="Q13" i="15"/>
  <c r="V13" i="15"/>
  <c r="G14" i="15"/>
  <c r="I14" i="15"/>
  <c r="K14" i="15"/>
  <c r="M14" i="15"/>
  <c r="O14" i="15"/>
  <c r="Q14" i="15"/>
  <c r="V14" i="15"/>
  <c r="G15" i="15"/>
  <c r="G8" i="15" s="1"/>
  <c r="I15" i="15"/>
  <c r="K15" i="15"/>
  <c r="M15" i="15"/>
  <c r="O15" i="15"/>
  <c r="Q15" i="15"/>
  <c r="V15" i="15"/>
  <c r="G17" i="15"/>
  <c r="I17" i="15"/>
  <c r="K17" i="15"/>
  <c r="M17" i="15"/>
  <c r="O17" i="15"/>
  <c r="Q17" i="15"/>
  <c r="V17" i="15"/>
  <c r="G19" i="15"/>
  <c r="G18" i="15" s="1"/>
  <c r="I19" i="15"/>
  <c r="I18" i="15" s="1"/>
  <c r="K19" i="15"/>
  <c r="K18" i="15" s="1"/>
  <c r="M19" i="15"/>
  <c r="M18" i="15" s="1"/>
  <c r="O19" i="15"/>
  <c r="Q19" i="15"/>
  <c r="Q18" i="15" s="1"/>
  <c r="V19" i="15"/>
  <c r="V18" i="15" s="1"/>
  <c r="G20" i="15"/>
  <c r="I20" i="15"/>
  <c r="K20" i="15"/>
  <c r="M20" i="15"/>
  <c r="O20" i="15"/>
  <c r="O18" i="15" s="1"/>
  <c r="Q20" i="15"/>
  <c r="V20" i="15"/>
  <c r="G21" i="15"/>
  <c r="I21" i="15"/>
  <c r="K21" i="15"/>
  <c r="M21" i="15"/>
  <c r="O21" i="15"/>
  <c r="Q21" i="15"/>
  <c r="V21" i="15"/>
  <c r="G22" i="15"/>
  <c r="G23" i="15"/>
  <c r="I23" i="15"/>
  <c r="I22" i="15" s="1"/>
  <c r="K23" i="15"/>
  <c r="K22" i="15" s="1"/>
  <c r="M23" i="15"/>
  <c r="O23" i="15"/>
  <c r="O22" i="15" s="1"/>
  <c r="Q23" i="15"/>
  <c r="Q22" i="15" s="1"/>
  <c r="V23" i="15"/>
  <c r="V22" i="15" s="1"/>
  <c r="G25" i="15"/>
  <c r="I25" i="15"/>
  <c r="K25" i="15"/>
  <c r="M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M28" i="15" s="1"/>
  <c r="I28" i="15"/>
  <c r="K28" i="15"/>
  <c r="O28" i="15"/>
  <c r="Q28" i="15"/>
  <c r="V28" i="15"/>
  <c r="G29" i="15"/>
  <c r="G30" i="15"/>
  <c r="I30" i="15"/>
  <c r="I29" i="15" s="1"/>
  <c r="K30" i="15"/>
  <c r="K29" i="15" s="1"/>
  <c r="M30" i="15"/>
  <c r="O30" i="15"/>
  <c r="O29" i="15" s="1"/>
  <c r="Q30" i="15"/>
  <c r="Q29" i="15" s="1"/>
  <c r="V30" i="15"/>
  <c r="V29" i="15" s="1"/>
  <c r="G36" i="15"/>
  <c r="M36" i="15" s="1"/>
  <c r="I36" i="15"/>
  <c r="K36" i="15"/>
  <c r="O36" i="15"/>
  <c r="Q36" i="15"/>
  <c r="V36" i="15"/>
  <c r="G40" i="15"/>
  <c r="M40" i="15" s="1"/>
  <c r="I40" i="15"/>
  <c r="K40" i="15"/>
  <c r="O40" i="15"/>
  <c r="Q40" i="15"/>
  <c r="V40" i="15"/>
  <c r="G41" i="15"/>
  <c r="G42" i="15"/>
  <c r="I42" i="15"/>
  <c r="I41" i="15" s="1"/>
  <c r="K42" i="15"/>
  <c r="K41" i="15" s="1"/>
  <c r="M42" i="15"/>
  <c r="M41" i="15" s="1"/>
  <c r="O42" i="15"/>
  <c r="O41" i="15" s="1"/>
  <c r="Q42" i="15"/>
  <c r="Q41" i="15" s="1"/>
  <c r="V42" i="15"/>
  <c r="V41" i="15" s="1"/>
  <c r="G45" i="15"/>
  <c r="I45" i="15"/>
  <c r="I44" i="15" s="1"/>
  <c r="K45" i="15"/>
  <c r="K44" i="15" s="1"/>
  <c r="M45" i="15"/>
  <c r="O45" i="15"/>
  <c r="O44" i="15" s="1"/>
  <c r="Q45" i="15"/>
  <c r="Q44" i="15" s="1"/>
  <c r="V45" i="15"/>
  <c r="V44" i="15" s="1"/>
  <c r="G46" i="15"/>
  <c r="G44" i="15" s="1"/>
  <c r="I46" i="15"/>
  <c r="K46" i="15"/>
  <c r="M46" i="15"/>
  <c r="O46" i="15"/>
  <c r="Q46" i="15"/>
  <c r="V46" i="15"/>
  <c r="G47" i="15"/>
  <c r="M47" i="15" s="1"/>
  <c r="I47" i="15"/>
  <c r="K47" i="15"/>
  <c r="O47" i="15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I50" i="15"/>
  <c r="K50" i="15"/>
  <c r="M50" i="15"/>
  <c r="O50" i="15"/>
  <c r="Q50" i="15"/>
  <c r="V50" i="15"/>
  <c r="G52" i="15"/>
  <c r="G51" i="15" s="1"/>
  <c r="I52" i="15"/>
  <c r="I51" i="15" s="1"/>
  <c r="K52" i="15"/>
  <c r="K51" i="15" s="1"/>
  <c r="M52" i="15"/>
  <c r="M51" i="15" s="1"/>
  <c r="O52" i="15"/>
  <c r="O51" i="15" s="1"/>
  <c r="Q52" i="15"/>
  <c r="Q51" i="15" s="1"/>
  <c r="V52" i="15"/>
  <c r="V51" i="15" s="1"/>
  <c r="G53" i="15"/>
  <c r="I53" i="15"/>
  <c r="K53" i="15"/>
  <c r="M53" i="15"/>
  <c r="O53" i="15"/>
  <c r="Q53" i="15"/>
  <c r="V53" i="15"/>
  <c r="AE55" i="15"/>
  <c r="AF55" i="15"/>
  <c r="G119" i="14"/>
  <c r="G8" i="14"/>
  <c r="G9" i="14"/>
  <c r="I9" i="14"/>
  <c r="I8" i="14" s="1"/>
  <c r="K9" i="14"/>
  <c r="K8" i="14" s="1"/>
  <c r="M9" i="14"/>
  <c r="O9" i="14"/>
  <c r="O8" i="14" s="1"/>
  <c r="Q9" i="14"/>
  <c r="Q8" i="14" s="1"/>
  <c r="V9" i="14"/>
  <c r="V8" i="14" s="1"/>
  <c r="G10" i="14"/>
  <c r="I10" i="14"/>
  <c r="K10" i="14"/>
  <c r="M10" i="14"/>
  <c r="O10" i="14"/>
  <c r="Q10" i="14"/>
  <c r="V10" i="14"/>
  <c r="G11" i="14"/>
  <c r="I11" i="14"/>
  <c r="K11" i="14"/>
  <c r="M11" i="14"/>
  <c r="O11" i="14"/>
  <c r="Q11" i="14"/>
  <c r="V11" i="14"/>
  <c r="G12" i="14"/>
  <c r="M12" i="14" s="1"/>
  <c r="I12" i="14"/>
  <c r="K12" i="14"/>
  <c r="O12" i="14"/>
  <c r="Q12" i="14"/>
  <c r="V12" i="14"/>
  <c r="G13" i="14"/>
  <c r="G14" i="14"/>
  <c r="I14" i="14"/>
  <c r="I13" i="14" s="1"/>
  <c r="K14" i="14"/>
  <c r="K13" i="14" s="1"/>
  <c r="M14" i="14"/>
  <c r="O14" i="14"/>
  <c r="O13" i="14" s="1"/>
  <c r="Q14" i="14"/>
  <c r="Q13" i="14" s="1"/>
  <c r="V14" i="14"/>
  <c r="V13" i="14" s="1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Q16" i="14"/>
  <c r="V16" i="14"/>
  <c r="G17" i="14"/>
  <c r="I17" i="14"/>
  <c r="K17" i="14"/>
  <c r="M17" i="14"/>
  <c r="O17" i="14"/>
  <c r="Q17" i="14"/>
  <c r="V17" i="14"/>
  <c r="G18" i="14"/>
  <c r="I18" i="14"/>
  <c r="K18" i="14"/>
  <c r="M18" i="14"/>
  <c r="O18" i="14"/>
  <c r="Q18" i="14"/>
  <c r="V18" i="14"/>
  <c r="G19" i="14"/>
  <c r="G20" i="14"/>
  <c r="I20" i="14"/>
  <c r="I19" i="14" s="1"/>
  <c r="K20" i="14"/>
  <c r="K19" i="14" s="1"/>
  <c r="M20" i="14"/>
  <c r="O20" i="14"/>
  <c r="O19" i="14" s="1"/>
  <c r="Q20" i="14"/>
  <c r="Q19" i="14" s="1"/>
  <c r="V20" i="14"/>
  <c r="V19" i="14" s="1"/>
  <c r="G27" i="14"/>
  <c r="I27" i="14"/>
  <c r="K27" i="14"/>
  <c r="M27" i="14"/>
  <c r="O27" i="14"/>
  <c r="Q27" i="14"/>
  <c r="V27" i="14"/>
  <c r="G30" i="14"/>
  <c r="I30" i="14"/>
  <c r="K30" i="14"/>
  <c r="M30" i="14"/>
  <c r="O30" i="14"/>
  <c r="Q30" i="14"/>
  <c r="V30" i="14"/>
  <c r="G33" i="14"/>
  <c r="M33" i="14" s="1"/>
  <c r="I33" i="14"/>
  <c r="K33" i="14"/>
  <c r="O33" i="14"/>
  <c r="Q33" i="14"/>
  <c r="V33" i="14"/>
  <c r="G36" i="14"/>
  <c r="M36" i="14" s="1"/>
  <c r="I36" i="14"/>
  <c r="K36" i="14"/>
  <c r="O36" i="14"/>
  <c r="Q36" i="14"/>
  <c r="V36" i="14"/>
  <c r="G39" i="14"/>
  <c r="M39" i="14" s="1"/>
  <c r="I39" i="14"/>
  <c r="K39" i="14"/>
  <c r="O39" i="14"/>
  <c r="Q39" i="14"/>
  <c r="V39" i="14"/>
  <c r="G42" i="14"/>
  <c r="I42" i="14"/>
  <c r="K42" i="14"/>
  <c r="M42" i="14"/>
  <c r="O42" i="14"/>
  <c r="Q42" i="14"/>
  <c r="V42" i="14"/>
  <c r="G45" i="14"/>
  <c r="I45" i="14"/>
  <c r="K45" i="14"/>
  <c r="M45" i="14"/>
  <c r="O45" i="14"/>
  <c r="Q45" i="14"/>
  <c r="V45" i="14"/>
  <c r="G47" i="14"/>
  <c r="G48" i="14"/>
  <c r="I48" i="14"/>
  <c r="I47" i="14" s="1"/>
  <c r="K48" i="14"/>
  <c r="K47" i="14" s="1"/>
  <c r="M48" i="14"/>
  <c r="O48" i="14"/>
  <c r="O47" i="14" s="1"/>
  <c r="Q48" i="14"/>
  <c r="Q47" i="14" s="1"/>
  <c r="V48" i="14"/>
  <c r="V47" i="14" s="1"/>
  <c r="G52" i="14"/>
  <c r="I52" i="14"/>
  <c r="K52" i="14"/>
  <c r="M52" i="14"/>
  <c r="O52" i="14"/>
  <c r="Q52" i="14"/>
  <c r="V52" i="14"/>
  <c r="G56" i="14"/>
  <c r="I56" i="14"/>
  <c r="K56" i="14"/>
  <c r="M56" i="14"/>
  <c r="O56" i="14"/>
  <c r="Q56" i="14"/>
  <c r="V56" i="14"/>
  <c r="G60" i="14"/>
  <c r="I60" i="14"/>
  <c r="K60" i="14"/>
  <c r="M60" i="14"/>
  <c r="O60" i="14"/>
  <c r="Q60" i="14"/>
  <c r="V60" i="14"/>
  <c r="G66" i="14"/>
  <c r="I66" i="14"/>
  <c r="K66" i="14"/>
  <c r="M66" i="14"/>
  <c r="O66" i="14"/>
  <c r="Q66" i="14"/>
  <c r="V66" i="14"/>
  <c r="G70" i="14"/>
  <c r="I70" i="14"/>
  <c r="K70" i="14"/>
  <c r="M70" i="14"/>
  <c r="O70" i="14"/>
  <c r="Q70" i="14"/>
  <c r="V70" i="14"/>
  <c r="G71" i="14"/>
  <c r="I71" i="14"/>
  <c r="K71" i="14"/>
  <c r="M71" i="14"/>
  <c r="O71" i="14"/>
  <c r="Q71" i="14"/>
  <c r="V71" i="14"/>
  <c r="G72" i="14"/>
  <c r="I72" i="14"/>
  <c r="K72" i="14"/>
  <c r="M72" i="14"/>
  <c r="O72" i="14"/>
  <c r="Q72" i="14"/>
  <c r="V72" i="14"/>
  <c r="G74" i="14"/>
  <c r="I74" i="14"/>
  <c r="K74" i="14"/>
  <c r="M74" i="14"/>
  <c r="O74" i="14"/>
  <c r="Q74" i="14"/>
  <c r="V74" i="14"/>
  <c r="G75" i="14"/>
  <c r="I75" i="14"/>
  <c r="K75" i="14"/>
  <c r="M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78" i="14"/>
  <c r="I78" i="14"/>
  <c r="K78" i="14"/>
  <c r="M78" i="14"/>
  <c r="O78" i="14"/>
  <c r="Q78" i="14"/>
  <c r="V78" i="14"/>
  <c r="G80" i="14"/>
  <c r="I80" i="14"/>
  <c r="K80" i="14"/>
  <c r="M80" i="14"/>
  <c r="O80" i="14"/>
  <c r="Q80" i="14"/>
  <c r="V80" i="14"/>
  <c r="G83" i="14"/>
  <c r="I83" i="14"/>
  <c r="I82" i="14" s="1"/>
  <c r="K83" i="14"/>
  <c r="K82" i="14" s="1"/>
  <c r="M83" i="14"/>
  <c r="O83" i="14"/>
  <c r="O82" i="14" s="1"/>
  <c r="Q83" i="14"/>
  <c r="Q82" i="14" s="1"/>
  <c r="V83" i="14"/>
  <c r="V82" i="14" s="1"/>
  <c r="G88" i="14"/>
  <c r="I88" i="14"/>
  <c r="K88" i="14"/>
  <c r="M88" i="14"/>
  <c r="O88" i="14"/>
  <c r="Q88" i="14"/>
  <c r="V88" i="14"/>
  <c r="G93" i="14"/>
  <c r="M93" i="14" s="1"/>
  <c r="I93" i="14"/>
  <c r="K93" i="14"/>
  <c r="O93" i="14"/>
  <c r="Q93" i="14"/>
  <c r="V93" i="14"/>
  <c r="G98" i="14"/>
  <c r="I98" i="14"/>
  <c r="K98" i="14"/>
  <c r="M98" i="14"/>
  <c r="O98" i="14"/>
  <c r="Q98" i="14"/>
  <c r="V98" i="14"/>
  <c r="G100" i="14"/>
  <c r="I100" i="14"/>
  <c r="K100" i="14"/>
  <c r="M100" i="14"/>
  <c r="O100" i="14"/>
  <c r="Q100" i="14"/>
  <c r="V100" i="14"/>
  <c r="G102" i="14"/>
  <c r="I102" i="14"/>
  <c r="K102" i="14"/>
  <c r="M102" i="14"/>
  <c r="O102" i="14"/>
  <c r="Q102" i="14"/>
  <c r="V102" i="14"/>
  <c r="G103" i="14"/>
  <c r="I103" i="14"/>
  <c r="K103" i="14"/>
  <c r="M103" i="14"/>
  <c r="O103" i="14"/>
  <c r="Q103" i="14"/>
  <c r="V103" i="14"/>
  <c r="G104" i="14"/>
  <c r="M104" i="14" s="1"/>
  <c r="I104" i="14"/>
  <c r="K104" i="14"/>
  <c r="O104" i="14"/>
  <c r="Q104" i="14"/>
  <c r="V104" i="14"/>
  <c r="G106" i="14"/>
  <c r="I106" i="14"/>
  <c r="K106" i="14"/>
  <c r="M106" i="14"/>
  <c r="O106" i="14"/>
  <c r="Q106" i="14"/>
  <c r="V106" i="14"/>
  <c r="G107" i="14"/>
  <c r="I107" i="14"/>
  <c r="K107" i="14"/>
  <c r="M107" i="14"/>
  <c r="O107" i="14"/>
  <c r="Q107" i="14"/>
  <c r="V107" i="14"/>
  <c r="G109" i="14"/>
  <c r="I109" i="14"/>
  <c r="K109" i="14"/>
  <c r="O109" i="14"/>
  <c r="Q109" i="14"/>
  <c r="V109" i="14"/>
  <c r="G111" i="14"/>
  <c r="G112" i="14"/>
  <c r="I112" i="14"/>
  <c r="I111" i="14" s="1"/>
  <c r="K112" i="14"/>
  <c r="K111" i="14" s="1"/>
  <c r="M112" i="14"/>
  <c r="O112" i="14"/>
  <c r="O111" i="14" s="1"/>
  <c r="Q112" i="14"/>
  <c r="Q111" i="14" s="1"/>
  <c r="V112" i="14"/>
  <c r="V111" i="14" s="1"/>
  <c r="G113" i="14"/>
  <c r="I113" i="14"/>
  <c r="K113" i="14"/>
  <c r="M113" i="14"/>
  <c r="O113" i="14"/>
  <c r="Q113" i="14"/>
  <c r="V113" i="14"/>
  <c r="G114" i="14"/>
  <c r="M114" i="14" s="1"/>
  <c r="I114" i="14"/>
  <c r="K114" i="14"/>
  <c r="O114" i="14"/>
  <c r="Q114" i="14"/>
  <c r="V114" i="14"/>
  <c r="G116" i="14"/>
  <c r="G117" i="14"/>
  <c r="M117" i="14" s="1"/>
  <c r="M116" i="14" s="1"/>
  <c r="I117" i="14"/>
  <c r="I116" i="14" s="1"/>
  <c r="K117" i="14"/>
  <c r="K116" i="14" s="1"/>
  <c r="O117" i="14"/>
  <c r="O116" i="14" s="1"/>
  <c r="Q117" i="14"/>
  <c r="Q116" i="14" s="1"/>
  <c r="V117" i="14"/>
  <c r="V116" i="14" s="1"/>
  <c r="AE119" i="14"/>
  <c r="AF119" i="14"/>
  <c r="G76" i="13"/>
  <c r="G9" i="13"/>
  <c r="I9" i="13"/>
  <c r="I8" i="13" s="1"/>
  <c r="K9" i="13"/>
  <c r="K8" i="13" s="1"/>
  <c r="M9" i="13"/>
  <c r="O9" i="13"/>
  <c r="O8" i="13" s="1"/>
  <c r="Q9" i="13"/>
  <c r="Q8" i="13" s="1"/>
  <c r="V9" i="13"/>
  <c r="V8" i="13" s="1"/>
  <c r="G10" i="13"/>
  <c r="I10" i="13"/>
  <c r="K10" i="13"/>
  <c r="M10" i="13"/>
  <c r="O10" i="13"/>
  <c r="Q10" i="13"/>
  <c r="V10" i="13"/>
  <c r="G11" i="13"/>
  <c r="I11" i="13"/>
  <c r="K11" i="13"/>
  <c r="M11" i="13"/>
  <c r="O11" i="13"/>
  <c r="Q11" i="13"/>
  <c r="V11" i="13"/>
  <c r="G12" i="13"/>
  <c r="I12" i="13"/>
  <c r="K12" i="13"/>
  <c r="M12" i="13"/>
  <c r="O12" i="13"/>
  <c r="Q12" i="13"/>
  <c r="V12" i="13"/>
  <c r="G13" i="13"/>
  <c r="G8" i="13" s="1"/>
  <c r="I13" i="13"/>
  <c r="K13" i="13"/>
  <c r="M13" i="13"/>
  <c r="O13" i="13"/>
  <c r="Q13" i="13"/>
  <c r="V13" i="13"/>
  <c r="G14" i="13"/>
  <c r="I14" i="13"/>
  <c r="K14" i="13"/>
  <c r="M14" i="13"/>
  <c r="O14" i="13"/>
  <c r="Q14" i="13"/>
  <c r="V14" i="13"/>
  <c r="G15" i="13"/>
  <c r="I15" i="13"/>
  <c r="K15" i="13"/>
  <c r="M15" i="13"/>
  <c r="O15" i="13"/>
  <c r="Q15" i="13"/>
  <c r="V15" i="13"/>
  <c r="G16" i="13"/>
  <c r="I16" i="13"/>
  <c r="K16" i="13"/>
  <c r="M16" i="13"/>
  <c r="O16" i="13"/>
  <c r="Q16" i="13"/>
  <c r="V16" i="13"/>
  <c r="G17" i="13"/>
  <c r="I17" i="13"/>
  <c r="K17" i="13"/>
  <c r="M17" i="13"/>
  <c r="O17" i="13"/>
  <c r="Q17" i="13"/>
  <c r="V17" i="13"/>
  <c r="G18" i="13"/>
  <c r="I18" i="13"/>
  <c r="K18" i="13"/>
  <c r="M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I24" i="13"/>
  <c r="K24" i="13"/>
  <c r="M24" i="13"/>
  <c r="O24" i="13"/>
  <c r="Q24" i="13"/>
  <c r="V24" i="13"/>
  <c r="G25" i="13"/>
  <c r="I25" i="13"/>
  <c r="K25" i="13"/>
  <c r="M25" i="13"/>
  <c r="O25" i="13"/>
  <c r="Q25" i="13"/>
  <c r="V25" i="13"/>
  <c r="G26" i="13"/>
  <c r="I26" i="13"/>
  <c r="K26" i="13"/>
  <c r="M26" i="13"/>
  <c r="O26" i="13"/>
  <c r="Q26" i="13"/>
  <c r="V26" i="13"/>
  <c r="G27" i="13"/>
  <c r="I27" i="13"/>
  <c r="K27" i="13"/>
  <c r="M27" i="13"/>
  <c r="O27" i="13"/>
  <c r="Q27" i="13"/>
  <c r="V27" i="13"/>
  <c r="G28" i="13"/>
  <c r="M28" i="13" s="1"/>
  <c r="I28" i="13"/>
  <c r="K28" i="13"/>
  <c r="O28" i="13"/>
  <c r="Q28" i="13"/>
  <c r="V28" i="13"/>
  <c r="G29" i="13"/>
  <c r="I29" i="13"/>
  <c r="K29" i="13"/>
  <c r="M29" i="13"/>
  <c r="O29" i="13"/>
  <c r="Q29" i="13"/>
  <c r="V29" i="13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32" i="13"/>
  <c r="I32" i="13"/>
  <c r="K32" i="13"/>
  <c r="M32" i="13"/>
  <c r="O32" i="13"/>
  <c r="Q32" i="13"/>
  <c r="V32" i="13"/>
  <c r="G33" i="13"/>
  <c r="I33" i="13"/>
  <c r="K33" i="13"/>
  <c r="M33" i="13"/>
  <c r="O33" i="13"/>
  <c r="Q33" i="13"/>
  <c r="V33" i="13"/>
  <c r="G34" i="13"/>
  <c r="I34" i="13"/>
  <c r="K34" i="13"/>
  <c r="M34" i="13"/>
  <c r="O34" i="13"/>
  <c r="Q34" i="13"/>
  <c r="V34" i="13"/>
  <c r="G35" i="13"/>
  <c r="M35" i="13" s="1"/>
  <c r="I35" i="13"/>
  <c r="K35" i="13"/>
  <c r="O35" i="13"/>
  <c r="Q35" i="13"/>
  <c r="V35" i="13"/>
  <c r="G36" i="13"/>
  <c r="I36" i="13"/>
  <c r="K36" i="13"/>
  <c r="M36" i="13"/>
  <c r="O36" i="13"/>
  <c r="Q36" i="13"/>
  <c r="V36" i="13"/>
  <c r="G37" i="13"/>
  <c r="I37" i="13"/>
  <c r="K37" i="13"/>
  <c r="M37" i="13"/>
  <c r="O37" i="13"/>
  <c r="Q37" i="13"/>
  <c r="V37" i="13"/>
  <c r="G38" i="13"/>
  <c r="M38" i="13" s="1"/>
  <c r="I38" i="13"/>
  <c r="K38" i="13"/>
  <c r="O38" i="13"/>
  <c r="Q38" i="13"/>
  <c r="V38" i="13"/>
  <c r="G39" i="13"/>
  <c r="I39" i="13"/>
  <c r="K39" i="13"/>
  <c r="M39" i="13"/>
  <c r="O39" i="13"/>
  <c r="Q39" i="13"/>
  <c r="V39" i="13"/>
  <c r="G40" i="13"/>
  <c r="I40" i="13"/>
  <c r="K40" i="13"/>
  <c r="M40" i="13"/>
  <c r="O40" i="13"/>
  <c r="Q40" i="13"/>
  <c r="V40" i="13"/>
  <c r="G41" i="13"/>
  <c r="M41" i="13" s="1"/>
  <c r="I41" i="13"/>
  <c r="K41" i="13"/>
  <c r="O41" i="13"/>
  <c r="Q41" i="13"/>
  <c r="V41" i="13"/>
  <c r="G42" i="13"/>
  <c r="I42" i="13"/>
  <c r="K42" i="13"/>
  <c r="M42" i="13"/>
  <c r="O42" i="13"/>
  <c r="Q42" i="13"/>
  <c r="V42" i="13"/>
  <c r="G43" i="13"/>
  <c r="I43" i="13"/>
  <c r="K43" i="13"/>
  <c r="M43" i="13"/>
  <c r="O43" i="13"/>
  <c r="Q43" i="13"/>
  <c r="V43" i="13"/>
  <c r="G44" i="13"/>
  <c r="M44" i="13" s="1"/>
  <c r="I44" i="13"/>
  <c r="K44" i="13"/>
  <c r="O44" i="13"/>
  <c r="Q44" i="13"/>
  <c r="V44" i="13"/>
  <c r="G45" i="13"/>
  <c r="I45" i="13"/>
  <c r="K45" i="13"/>
  <c r="M45" i="13"/>
  <c r="O45" i="13"/>
  <c r="Q45" i="13"/>
  <c r="V45" i="13"/>
  <c r="G46" i="13"/>
  <c r="I46" i="13"/>
  <c r="K46" i="13"/>
  <c r="M46" i="13"/>
  <c r="O46" i="13"/>
  <c r="Q46" i="13"/>
  <c r="V46" i="13"/>
  <c r="G47" i="13"/>
  <c r="M47" i="13" s="1"/>
  <c r="I47" i="13"/>
  <c r="K47" i="13"/>
  <c r="O47" i="13"/>
  <c r="Q47" i="13"/>
  <c r="V47" i="13"/>
  <c r="G48" i="13"/>
  <c r="I48" i="13"/>
  <c r="K48" i="13"/>
  <c r="M48" i="13"/>
  <c r="O48" i="13"/>
  <c r="Q48" i="13"/>
  <c r="V48" i="13"/>
  <c r="G49" i="13"/>
  <c r="M49" i="13" s="1"/>
  <c r="I49" i="13"/>
  <c r="K49" i="13"/>
  <c r="O49" i="13"/>
  <c r="Q49" i="13"/>
  <c r="V49" i="13"/>
  <c r="G50" i="13"/>
  <c r="I50" i="13"/>
  <c r="K50" i="13"/>
  <c r="M50" i="13"/>
  <c r="O50" i="13"/>
  <c r="Q50" i="13"/>
  <c r="V50" i="13"/>
  <c r="G51" i="13"/>
  <c r="I51" i="13"/>
  <c r="K51" i="13"/>
  <c r="M51" i="13"/>
  <c r="O51" i="13"/>
  <c r="Q51" i="13"/>
  <c r="V51" i="13"/>
  <c r="G52" i="13"/>
  <c r="M52" i="13" s="1"/>
  <c r="I52" i="13"/>
  <c r="K52" i="13"/>
  <c r="O52" i="13"/>
  <c r="Q52" i="13"/>
  <c r="V52" i="13"/>
  <c r="G53" i="13"/>
  <c r="M53" i="13" s="1"/>
  <c r="I53" i="13"/>
  <c r="K53" i="13"/>
  <c r="O53" i="13"/>
  <c r="Q53" i="13"/>
  <c r="V53" i="13"/>
  <c r="G54" i="13"/>
  <c r="M54" i="13" s="1"/>
  <c r="I54" i="13"/>
  <c r="K54" i="13"/>
  <c r="O54" i="13"/>
  <c r="Q54" i="13"/>
  <c r="V54" i="13"/>
  <c r="G55" i="13"/>
  <c r="M55" i="13" s="1"/>
  <c r="I55" i="13"/>
  <c r="K55" i="13"/>
  <c r="O55" i="13"/>
  <c r="Q55" i="13"/>
  <c r="V55" i="13"/>
  <c r="G56" i="13"/>
  <c r="I56" i="13"/>
  <c r="K56" i="13"/>
  <c r="M56" i="13"/>
  <c r="O56" i="13"/>
  <c r="Q56" i="13"/>
  <c r="V56" i="13"/>
  <c r="G57" i="13"/>
  <c r="M57" i="13" s="1"/>
  <c r="I57" i="13"/>
  <c r="K57" i="13"/>
  <c r="O57" i="13"/>
  <c r="Q57" i="13"/>
  <c r="V57" i="13"/>
  <c r="G58" i="13"/>
  <c r="I58" i="13"/>
  <c r="K58" i="13"/>
  <c r="M58" i="13"/>
  <c r="O58" i="13"/>
  <c r="Q58" i="13"/>
  <c r="V58" i="13"/>
  <c r="G60" i="13"/>
  <c r="I60" i="13"/>
  <c r="I59" i="13" s="1"/>
  <c r="K60" i="13"/>
  <c r="K59" i="13" s="1"/>
  <c r="M60" i="13"/>
  <c r="O60" i="13"/>
  <c r="Q60" i="13"/>
  <c r="Q59" i="13" s="1"/>
  <c r="V60" i="13"/>
  <c r="V59" i="13" s="1"/>
  <c r="G61" i="13"/>
  <c r="I61" i="13"/>
  <c r="K61" i="13"/>
  <c r="M61" i="13"/>
  <c r="O61" i="13"/>
  <c r="O59" i="13" s="1"/>
  <c r="Q61" i="13"/>
  <c r="V61" i="13"/>
  <c r="G62" i="13"/>
  <c r="M62" i="13" s="1"/>
  <c r="I62" i="13"/>
  <c r="K62" i="13"/>
  <c r="O62" i="13"/>
  <c r="Q62" i="13"/>
  <c r="V62" i="13"/>
  <c r="G63" i="13"/>
  <c r="I63" i="13"/>
  <c r="K63" i="13"/>
  <c r="M63" i="13"/>
  <c r="O63" i="13"/>
  <c r="Q63" i="13"/>
  <c r="V63" i="13"/>
  <c r="G64" i="13"/>
  <c r="I64" i="13"/>
  <c r="K64" i="13"/>
  <c r="M64" i="13"/>
  <c r="O64" i="13"/>
  <c r="Q64" i="13"/>
  <c r="V64" i="13"/>
  <c r="G65" i="13"/>
  <c r="M65" i="13" s="1"/>
  <c r="I65" i="13"/>
  <c r="K65" i="13"/>
  <c r="O65" i="13"/>
  <c r="Q65" i="13"/>
  <c r="V65" i="13"/>
  <c r="G66" i="13"/>
  <c r="I66" i="13"/>
  <c r="K66" i="13"/>
  <c r="M66" i="13"/>
  <c r="O66" i="13"/>
  <c r="Q66" i="13"/>
  <c r="V66" i="13"/>
  <c r="G67" i="13"/>
  <c r="I67" i="13"/>
  <c r="K67" i="13"/>
  <c r="M67" i="13"/>
  <c r="O67" i="13"/>
  <c r="Q67" i="13"/>
  <c r="V67" i="13"/>
  <c r="G68" i="13"/>
  <c r="M68" i="13" s="1"/>
  <c r="I68" i="13"/>
  <c r="K68" i="13"/>
  <c r="O68" i="13"/>
  <c r="Q68" i="13"/>
  <c r="V68" i="13"/>
  <c r="G69" i="13"/>
  <c r="I69" i="13"/>
  <c r="K69" i="13"/>
  <c r="M69" i="13"/>
  <c r="O69" i="13"/>
  <c r="Q69" i="13"/>
  <c r="V69" i="13"/>
  <c r="G70" i="13"/>
  <c r="I70" i="13"/>
  <c r="K70" i="13"/>
  <c r="M70" i="13"/>
  <c r="O70" i="13"/>
  <c r="Q70" i="13"/>
  <c r="V70" i="13"/>
  <c r="G71" i="13"/>
  <c r="I71" i="13"/>
  <c r="K71" i="13"/>
  <c r="M71" i="13"/>
  <c r="O71" i="13"/>
  <c r="Q71" i="13"/>
  <c r="V71" i="13"/>
  <c r="G72" i="13"/>
  <c r="I72" i="13"/>
  <c r="K72" i="13"/>
  <c r="O72" i="13"/>
  <c r="Q72" i="13"/>
  <c r="V72" i="13"/>
  <c r="G73" i="13"/>
  <c r="I73" i="13"/>
  <c r="K73" i="13"/>
  <c r="M73" i="13"/>
  <c r="O73" i="13"/>
  <c r="Q73" i="13"/>
  <c r="V73" i="13"/>
  <c r="G74" i="13"/>
  <c r="I74" i="13"/>
  <c r="K74" i="13"/>
  <c r="M74" i="13"/>
  <c r="O74" i="13"/>
  <c r="Q74" i="13"/>
  <c r="V74" i="13"/>
  <c r="AE76" i="13"/>
  <c r="AF76" i="13"/>
  <c r="G524" i="12"/>
  <c r="BA522" i="12"/>
  <c r="BA517" i="12"/>
  <c r="BA515" i="12"/>
  <c r="BA513" i="12"/>
  <c r="BA511" i="12"/>
  <c r="BA507" i="12"/>
  <c r="BA505" i="12"/>
  <c r="BA504" i="12"/>
  <c r="BA247" i="12"/>
  <c r="BA242" i="12"/>
  <c r="BA159" i="12"/>
  <c r="BA81" i="12"/>
  <c r="BA39" i="12"/>
  <c r="BA30" i="12"/>
  <c r="G9" i="12"/>
  <c r="I9" i="12"/>
  <c r="I8" i="12" s="1"/>
  <c r="K9" i="12"/>
  <c r="K8" i="12" s="1"/>
  <c r="M9" i="12"/>
  <c r="M8" i="12" s="1"/>
  <c r="O9" i="12"/>
  <c r="O8" i="12" s="1"/>
  <c r="Q9" i="12"/>
  <c r="Q8" i="12" s="1"/>
  <c r="V9" i="12"/>
  <c r="V8" i="12" s="1"/>
  <c r="G14" i="12"/>
  <c r="G13" i="12" s="1"/>
  <c r="I14" i="12"/>
  <c r="I13" i="12" s="1"/>
  <c r="K14" i="12"/>
  <c r="K13" i="12" s="1"/>
  <c r="M14" i="12"/>
  <c r="M13" i="12" s="1"/>
  <c r="O14" i="12"/>
  <c r="O13" i="12" s="1"/>
  <c r="Q14" i="12"/>
  <c r="Q13" i="12" s="1"/>
  <c r="V14" i="12"/>
  <c r="V13" i="12" s="1"/>
  <c r="G18" i="12"/>
  <c r="I18" i="12"/>
  <c r="K18" i="12"/>
  <c r="M18" i="12"/>
  <c r="O18" i="12"/>
  <c r="Q18" i="12"/>
  <c r="V18" i="12"/>
  <c r="G23" i="12"/>
  <c r="I23" i="12"/>
  <c r="K23" i="12"/>
  <c r="M23" i="12"/>
  <c r="O23" i="12"/>
  <c r="Q23" i="12"/>
  <c r="V23" i="12"/>
  <c r="G26" i="12"/>
  <c r="I26" i="12"/>
  <c r="K26" i="12"/>
  <c r="M26" i="12"/>
  <c r="O26" i="12"/>
  <c r="Q26" i="12"/>
  <c r="V26" i="12"/>
  <c r="G29" i="12"/>
  <c r="I29" i="12"/>
  <c r="I28" i="12" s="1"/>
  <c r="K29" i="12"/>
  <c r="K28" i="12" s="1"/>
  <c r="M29" i="12"/>
  <c r="O29" i="12"/>
  <c r="O28" i="12" s="1"/>
  <c r="Q29" i="12"/>
  <c r="Q28" i="12" s="1"/>
  <c r="V29" i="12"/>
  <c r="V28" i="12" s="1"/>
  <c r="G33" i="12"/>
  <c r="I33" i="12"/>
  <c r="K33" i="12"/>
  <c r="M33" i="12"/>
  <c r="O33" i="12"/>
  <c r="Q33" i="12"/>
  <c r="V33" i="12"/>
  <c r="G35" i="12"/>
  <c r="G28" i="12" s="1"/>
  <c r="I35" i="12"/>
  <c r="K35" i="12"/>
  <c r="M35" i="12"/>
  <c r="O35" i="12"/>
  <c r="Q35" i="12"/>
  <c r="V35" i="12"/>
  <c r="G38" i="12"/>
  <c r="I38" i="12"/>
  <c r="K38" i="12"/>
  <c r="M38" i="12"/>
  <c r="O38" i="12"/>
  <c r="Q38" i="12"/>
  <c r="V38" i="12"/>
  <c r="G41" i="12"/>
  <c r="I41" i="12"/>
  <c r="K41" i="12"/>
  <c r="M41" i="12"/>
  <c r="O41" i="12"/>
  <c r="Q41" i="12"/>
  <c r="V41" i="12"/>
  <c r="G44" i="12"/>
  <c r="I44" i="12"/>
  <c r="K44" i="12"/>
  <c r="M44" i="12"/>
  <c r="O44" i="12"/>
  <c r="Q44" i="12"/>
  <c r="V44" i="12"/>
  <c r="G47" i="12"/>
  <c r="I47" i="12"/>
  <c r="K47" i="12"/>
  <c r="M47" i="12"/>
  <c r="O47" i="12"/>
  <c r="Q47" i="12"/>
  <c r="V47" i="12"/>
  <c r="G50" i="12"/>
  <c r="M50" i="12" s="1"/>
  <c r="I50" i="12"/>
  <c r="K50" i="12"/>
  <c r="O50" i="12"/>
  <c r="Q50" i="12"/>
  <c r="V50" i="12"/>
  <c r="G58" i="12"/>
  <c r="I58" i="12"/>
  <c r="K58" i="12"/>
  <c r="M58" i="12"/>
  <c r="O58" i="12"/>
  <c r="Q58" i="12"/>
  <c r="V58" i="12"/>
  <c r="G70" i="12"/>
  <c r="M70" i="12" s="1"/>
  <c r="I70" i="12"/>
  <c r="K70" i="12"/>
  <c r="O70" i="12"/>
  <c r="Q70" i="12"/>
  <c r="V70" i="12"/>
  <c r="G80" i="12"/>
  <c r="M80" i="12" s="1"/>
  <c r="I80" i="12"/>
  <c r="K80" i="12"/>
  <c r="O80" i="12"/>
  <c r="Q80" i="12"/>
  <c r="V80" i="12"/>
  <c r="G83" i="12"/>
  <c r="M83" i="12" s="1"/>
  <c r="I83" i="12"/>
  <c r="K83" i="12"/>
  <c r="O83" i="12"/>
  <c r="Q83" i="12"/>
  <c r="V83" i="12"/>
  <c r="G87" i="12"/>
  <c r="G88" i="12"/>
  <c r="I88" i="12"/>
  <c r="I87" i="12" s="1"/>
  <c r="K88" i="12"/>
  <c r="K87" i="12" s="1"/>
  <c r="M88" i="12"/>
  <c r="M87" i="12" s="1"/>
  <c r="O88" i="12"/>
  <c r="O87" i="12" s="1"/>
  <c r="Q88" i="12"/>
  <c r="Q87" i="12" s="1"/>
  <c r="V88" i="12"/>
  <c r="V87" i="12" s="1"/>
  <c r="G94" i="12"/>
  <c r="I94" i="12"/>
  <c r="I93" i="12" s="1"/>
  <c r="K94" i="12"/>
  <c r="K93" i="12" s="1"/>
  <c r="M94" i="12"/>
  <c r="O94" i="12"/>
  <c r="O93" i="12" s="1"/>
  <c r="Q94" i="12"/>
  <c r="Q93" i="12" s="1"/>
  <c r="V94" i="12"/>
  <c r="V93" i="12" s="1"/>
  <c r="G99" i="12"/>
  <c r="I99" i="12"/>
  <c r="K99" i="12"/>
  <c r="O99" i="12"/>
  <c r="Q99" i="12"/>
  <c r="V99" i="12"/>
  <c r="G107" i="12"/>
  <c r="I107" i="12"/>
  <c r="K107" i="12"/>
  <c r="M107" i="12"/>
  <c r="O107" i="12"/>
  <c r="Q107" i="12"/>
  <c r="V107" i="12"/>
  <c r="G115" i="12"/>
  <c r="M115" i="12" s="1"/>
  <c r="I115" i="12"/>
  <c r="K115" i="12"/>
  <c r="O115" i="12"/>
  <c r="Q115" i="12"/>
  <c r="V115" i="12"/>
  <c r="G119" i="12"/>
  <c r="I119" i="12"/>
  <c r="K119" i="12"/>
  <c r="M119" i="12"/>
  <c r="O119" i="12"/>
  <c r="Q119" i="12"/>
  <c r="V119" i="12"/>
  <c r="G122" i="12"/>
  <c r="I122" i="12"/>
  <c r="K122" i="12"/>
  <c r="M122" i="12"/>
  <c r="O122" i="12"/>
  <c r="Q122" i="12"/>
  <c r="V122" i="12"/>
  <c r="G126" i="12"/>
  <c r="M126" i="12" s="1"/>
  <c r="I126" i="12"/>
  <c r="K126" i="12"/>
  <c r="O126" i="12"/>
  <c r="Q126" i="12"/>
  <c r="V126" i="12"/>
  <c r="G129" i="12"/>
  <c r="I129" i="12"/>
  <c r="K129" i="12"/>
  <c r="M129" i="12"/>
  <c r="O129" i="12"/>
  <c r="Q129" i="12"/>
  <c r="V129" i="12"/>
  <c r="G131" i="12"/>
  <c r="G132" i="12"/>
  <c r="I132" i="12"/>
  <c r="I131" i="12" s="1"/>
  <c r="K132" i="12"/>
  <c r="K131" i="12" s="1"/>
  <c r="M132" i="12"/>
  <c r="M131" i="12" s="1"/>
  <c r="O132" i="12"/>
  <c r="O131" i="12" s="1"/>
  <c r="Q132" i="12"/>
  <c r="Q131" i="12" s="1"/>
  <c r="V132" i="12"/>
  <c r="V131" i="12" s="1"/>
  <c r="G142" i="12"/>
  <c r="G143" i="12"/>
  <c r="I143" i="12"/>
  <c r="I142" i="12" s="1"/>
  <c r="K143" i="12"/>
  <c r="K142" i="12" s="1"/>
  <c r="M143" i="12"/>
  <c r="M142" i="12" s="1"/>
  <c r="O143" i="12"/>
  <c r="O142" i="12" s="1"/>
  <c r="Q143" i="12"/>
  <c r="Q142" i="12" s="1"/>
  <c r="V143" i="12"/>
  <c r="V142" i="12" s="1"/>
  <c r="G154" i="12"/>
  <c r="I154" i="12"/>
  <c r="I153" i="12" s="1"/>
  <c r="K154" i="12"/>
  <c r="K153" i="12" s="1"/>
  <c r="O154" i="12"/>
  <c r="Q154" i="12"/>
  <c r="Q153" i="12" s="1"/>
  <c r="V154" i="12"/>
  <c r="V153" i="12" s="1"/>
  <c r="G158" i="12"/>
  <c r="M158" i="12" s="1"/>
  <c r="I158" i="12"/>
  <c r="K158" i="12"/>
  <c r="O158" i="12"/>
  <c r="O153" i="12" s="1"/>
  <c r="Q158" i="12"/>
  <c r="V158" i="12"/>
  <c r="G161" i="12"/>
  <c r="M161" i="12" s="1"/>
  <c r="I161" i="12"/>
  <c r="K161" i="12"/>
  <c r="O161" i="12"/>
  <c r="Q161" i="12"/>
  <c r="V161" i="12"/>
  <c r="G163" i="12"/>
  <c r="I163" i="12"/>
  <c r="K163" i="12"/>
  <c r="M163" i="12"/>
  <c r="O163" i="12"/>
  <c r="Q163" i="12"/>
  <c r="V163" i="12"/>
  <c r="G166" i="12"/>
  <c r="M166" i="12" s="1"/>
  <c r="I166" i="12"/>
  <c r="K166" i="12"/>
  <c r="O166" i="12"/>
  <c r="Q166" i="12"/>
  <c r="V166" i="12"/>
  <c r="G171" i="12"/>
  <c r="I171" i="12"/>
  <c r="K171" i="12"/>
  <c r="M171" i="12"/>
  <c r="O171" i="12"/>
  <c r="Q171" i="12"/>
  <c r="V171" i="12"/>
  <c r="G175" i="12"/>
  <c r="M175" i="12" s="1"/>
  <c r="I175" i="12"/>
  <c r="K175" i="12"/>
  <c r="O175" i="12"/>
  <c r="Q175" i="12"/>
  <c r="V175" i="12"/>
  <c r="G177" i="12"/>
  <c r="I177" i="12"/>
  <c r="K177" i="12"/>
  <c r="M177" i="12"/>
  <c r="O177" i="12"/>
  <c r="Q177" i="12"/>
  <c r="V177" i="12"/>
  <c r="G179" i="12"/>
  <c r="I179" i="12"/>
  <c r="K179" i="12"/>
  <c r="M179" i="12"/>
  <c r="O179" i="12"/>
  <c r="Q179" i="12"/>
  <c r="V179" i="12"/>
  <c r="G181" i="12"/>
  <c r="M181" i="12" s="1"/>
  <c r="I181" i="12"/>
  <c r="K181" i="12"/>
  <c r="O181" i="12"/>
  <c r="Q181" i="12"/>
  <c r="V181" i="12"/>
  <c r="G183" i="12"/>
  <c r="I183" i="12"/>
  <c r="K183" i="12"/>
  <c r="M183" i="12"/>
  <c r="O183" i="12"/>
  <c r="Q183" i="12"/>
  <c r="V183" i="12"/>
  <c r="G188" i="12"/>
  <c r="I188" i="12"/>
  <c r="K188" i="12"/>
  <c r="M188" i="12"/>
  <c r="O188" i="12"/>
  <c r="Q188" i="12"/>
  <c r="V188" i="12"/>
  <c r="G191" i="12"/>
  <c r="I191" i="12"/>
  <c r="K191" i="12"/>
  <c r="M191" i="12"/>
  <c r="O191" i="12"/>
  <c r="Q191" i="12"/>
  <c r="V191" i="12"/>
  <c r="G194" i="12"/>
  <c r="I194" i="12"/>
  <c r="K194" i="12"/>
  <c r="M194" i="12"/>
  <c r="O194" i="12"/>
  <c r="Q194" i="12"/>
  <c r="V194" i="12"/>
  <c r="G197" i="12"/>
  <c r="I197" i="12"/>
  <c r="K197" i="12"/>
  <c r="M197" i="12"/>
  <c r="O197" i="12"/>
  <c r="Q197" i="12"/>
  <c r="V197" i="12"/>
  <c r="G200" i="12"/>
  <c r="I200" i="12"/>
  <c r="K200" i="12"/>
  <c r="M200" i="12"/>
  <c r="O200" i="12"/>
  <c r="Q200" i="12"/>
  <c r="V200" i="12"/>
  <c r="G208" i="12"/>
  <c r="I208" i="12"/>
  <c r="K208" i="12"/>
  <c r="M208" i="12"/>
  <c r="O208" i="12"/>
  <c r="Q208" i="12"/>
  <c r="V208" i="12"/>
  <c r="G210" i="12"/>
  <c r="I210" i="12"/>
  <c r="K210" i="12"/>
  <c r="M210" i="12"/>
  <c r="O210" i="12"/>
  <c r="Q210" i="12"/>
  <c r="V210" i="12"/>
  <c r="G212" i="12"/>
  <c r="I212" i="12"/>
  <c r="K212" i="12"/>
  <c r="M212" i="12"/>
  <c r="O212" i="12"/>
  <c r="Q212" i="12"/>
  <c r="V212" i="12"/>
  <c r="G216" i="12"/>
  <c r="M216" i="12" s="1"/>
  <c r="I216" i="12"/>
  <c r="K216" i="12"/>
  <c r="O216" i="12"/>
  <c r="Q216" i="12"/>
  <c r="V216" i="12"/>
  <c r="G218" i="12"/>
  <c r="I218" i="12"/>
  <c r="K218" i="12"/>
  <c r="M218" i="12"/>
  <c r="O218" i="12"/>
  <c r="Q218" i="12"/>
  <c r="V218" i="12"/>
  <c r="G220" i="12"/>
  <c r="M220" i="12" s="1"/>
  <c r="I220" i="12"/>
  <c r="K220" i="12"/>
  <c r="O220" i="12"/>
  <c r="Q220" i="12"/>
  <c r="V220" i="12"/>
  <c r="G227" i="12"/>
  <c r="I227" i="12"/>
  <c r="K227" i="12"/>
  <c r="M227" i="12"/>
  <c r="O227" i="12"/>
  <c r="Q227" i="12"/>
  <c r="V227" i="12"/>
  <c r="G233" i="12"/>
  <c r="G234" i="12"/>
  <c r="I234" i="12"/>
  <c r="I233" i="12" s="1"/>
  <c r="K234" i="12"/>
  <c r="K233" i="12" s="1"/>
  <c r="M234" i="12"/>
  <c r="M233" i="12" s="1"/>
  <c r="O234" i="12"/>
  <c r="O233" i="12" s="1"/>
  <c r="Q234" i="12"/>
  <c r="Q233" i="12" s="1"/>
  <c r="V234" i="12"/>
  <c r="V233" i="12" s="1"/>
  <c r="G237" i="12"/>
  <c r="G236" i="12" s="1"/>
  <c r="I237" i="12"/>
  <c r="I236" i="12" s="1"/>
  <c r="K237" i="12"/>
  <c r="K236" i="12" s="1"/>
  <c r="M237" i="12"/>
  <c r="M236" i="12" s="1"/>
  <c r="O237" i="12"/>
  <c r="O236" i="12" s="1"/>
  <c r="Q237" i="12"/>
  <c r="Q236" i="12" s="1"/>
  <c r="V237" i="12"/>
  <c r="G241" i="12"/>
  <c r="I241" i="12"/>
  <c r="K241" i="12"/>
  <c r="M241" i="12"/>
  <c r="O241" i="12"/>
  <c r="Q241" i="12"/>
  <c r="V241" i="12"/>
  <c r="G246" i="12"/>
  <c r="I246" i="12"/>
  <c r="K246" i="12"/>
  <c r="M246" i="12"/>
  <c r="O246" i="12"/>
  <c r="Q246" i="12"/>
  <c r="V246" i="12"/>
  <c r="G251" i="12"/>
  <c r="I251" i="12"/>
  <c r="K251" i="12"/>
  <c r="M251" i="12"/>
  <c r="O251" i="12"/>
  <c r="Q251" i="12"/>
  <c r="V251" i="12"/>
  <c r="V236" i="12" s="1"/>
  <c r="G255" i="12"/>
  <c r="I255" i="12"/>
  <c r="K255" i="12"/>
  <c r="M255" i="12"/>
  <c r="O255" i="12"/>
  <c r="Q255" i="12"/>
  <c r="V255" i="12"/>
  <c r="G259" i="12"/>
  <c r="I259" i="12"/>
  <c r="K259" i="12"/>
  <c r="M259" i="12"/>
  <c r="O259" i="12"/>
  <c r="Q259" i="12"/>
  <c r="V259" i="12"/>
  <c r="G263" i="12"/>
  <c r="I263" i="12"/>
  <c r="K263" i="12"/>
  <c r="M263" i="12"/>
  <c r="O263" i="12"/>
  <c r="Q263" i="12"/>
  <c r="V263" i="12"/>
  <c r="G271" i="12"/>
  <c r="I271" i="12"/>
  <c r="K271" i="12"/>
  <c r="M271" i="12"/>
  <c r="O271" i="12"/>
  <c r="Q271" i="12"/>
  <c r="V271" i="12"/>
  <c r="G274" i="12"/>
  <c r="I274" i="12"/>
  <c r="K274" i="12"/>
  <c r="M274" i="12"/>
  <c r="O274" i="12"/>
  <c r="Q274" i="12"/>
  <c r="V274" i="12"/>
  <c r="G277" i="12"/>
  <c r="I277" i="12"/>
  <c r="K277" i="12"/>
  <c r="M277" i="12"/>
  <c r="O277" i="12"/>
  <c r="Q277" i="12"/>
  <c r="V277" i="12"/>
  <c r="G280" i="12"/>
  <c r="I280" i="12"/>
  <c r="K280" i="12"/>
  <c r="M280" i="12"/>
  <c r="O280" i="12"/>
  <c r="Q280" i="12"/>
  <c r="V280" i="12"/>
  <c r="G283" i="12"/>
  <c r="G282" i="12" s="1"/>
  <c r="I283" i="12"/>
  <c r="I282" i="12" s="1"/>
  <c r="K283" i="12"/>
  <c r="K282" i="12" s="1"/>
  <c r="M283" i="12"/>
  <c r="M282" i="12" s="1"/>
  <c r="O283" i="12"/>
  <c r="O282" i="12" s="1"/>
  <c r="Q283" i="12"/>
  <c r="Q282" i="12" s="1"/>
  <c r="V283" i="12"/>
  <c r="V282" i="12" s="1"/>
  <c r="G287" i="12"/>
  <c r="I287" i="12"/>
  <c r="K287" i="12"/>
  <c r="M287" i="12"/>
  <c r="O287" i="12"/>
  <c r="Q287" i="12"/>
  <c r="V287" i="12"/>
  <c r="G290" i="12"/>
  <c r="I290" i="12"/>
  <c r="K290" i="12"/>
  <c r="M290" i="12"/>
  <c r="O290" i="12"/>
  <c r="Q290" i="12"/>
  <c r="V290" i="12"/>
  <c r="G293" i="12"/>
  <c r="G292" i="12" s="1"/>
  <c r="I293" i="12"/>
  <c r="I292" i="12" s="1"/>
  <c r="K293" i="12"/>
  <c r="K292" i="12" s="1"/>
  <c r="M293" i="12"/>
  <c r="M292" i="12" s="1"/>
  <c r="O293" i="12"/>
  <c r="O292" i="12" s="1"/>
  <c r="Q293" i="12"/>
  <c r="Q292" i="12" s="1"/>
  <c r="V293" i="12"/>
  <c r="V292" i="12" s="1"/>
  <c r="G296" i="12"/>
  <c r="I296" i="12"/>
  <c r="K296" i="12"/>
  <c r="M296" i="12"/>
  <c r="O296" i="12"/>
  <c r="Q296" i="12"/>
  <c r="V296" i="12"/>
  <c r="G300" i="12"/>
  <c r="I300" i="12"/>
  <c r="K300" i="12"/>
  <c r="M300" i="12"/>
  <c r="O300" i="12"/>
  <c r="Q300" i="12"/>
  <c r="V300" i="12"/>
  <c r="G304" i="12"/>
  <c r="I304" i="12"/>
  <c r="K304" i="12"/>
  <c r="M304" i="12"/>
  <c r="O304" i="12"/>
  <c r="Q304" i="12"/>
  <c r="V304" i="12"/>
  <c r="G307" i="12"/>
  <c r="I307" i="12"/>
  <c r="K307" i="12"/>
  <c r="M307" i="12"/>
  <c r="O307" i="12"/>
  <c r="Q307" i="12"/>
  <c r="V307" i="12"/>
  <c r="G310" i="12"/>
  <c r="G309" i="12" s="1"/>
  <c r="I310" i="12"/>
  <c r="I309" i="12" s="1"/>
  <c r="K310" i="12"/>
  <c r="K309" i="12" s="1"/>
  <c r="M310" i="12"/>
  <c r="M309" i="12" s="1"/>
  <c r="O310" i="12"/>
  <c r="O309" i="12" s="1"/>
  <c r="Q310" i="12"/>
  <c r="Q309" i="12" s="1"/>
  <c r="V310" i="12"/>
  <c r="V309" i="12" s="1"/>
  <c r="G315" i="12"/>
  <c r="I315" i="12"/>
  <c r="K315" i="12"/>
  <c r="M315" i="12"/>
  <c r="O315" i="12"/>
  <c r="Q315" i="12"/>
  <c r="V315" i="12"/>
  <c r="G317" i="12"/>
  <c r="I317" i="12"/>
  <c r="K317" i="12"/>
  <c r="M317" i="12"/>
  <c r="O317" i="12"/>
  <c r="G318" i="12"/>
  <c r="I318" i="12"/>
  <c r="K318" i="12"/>
  <c r="M318" i="12"/>
  <c r="O318" i="12"/>
  <c r="Q318" i="12"/>
  <c r="Q317" i="12" s="1"/>
  <c r="V318" i="12"/>
  <c r="V317" i="12" s="1"/>
  <c r="G322" i="12"/>
  <c r="I322" i="12"/>
  <c r="K322" i="12"/>
  <c r="M322" i="12"/>
  <c r="O322" i="12"/>
  <c r="Q322" i="12"/>
  <c r="V322" i="12"/>
  <c r="G325" i="12"/>
  <c r="I325" i="12"/>
  <c r="K325" i="12"/>
  <c r="M325" i="12"/>
  <c r="O325" i="12"/>
  <c r="Q325" i="12"/>
  <c r="V325" i="12"/>
  <c r="G329" i="12"/>
  <c r="I329" i="12"/>
  <c r="K329" i="12"/>
  <c r="M329" i="12"/>
  <c r="O329" i="12"/>
  <c r="Q329" i="12"/>
  <c r="V329" i="12"/>
  <c r="G332" i="12"/>
  <c r="I332" i="12"/>
  <c r="K332" i="12"/>
  <c r="M332" i="12"/>
  <c r="O332" i="12"/>
  <c r="Q332" i="12"/>
  <c r="V332" i="12"/>
  <c r="G335" i="12"/>
  <c r="G334" i="12" s="1"/>
  <c r="I335" i="12"/>
  <c r="I334" i="12" s="1"/>
  <c r="K335" i="12"/>
  <c r="K334" i="12" s="1"/>
  <c r="M335" i="12"/>
  <c r="M334" i="12" s="1"/>
  <c r="O335" i="12"/>
  <c r="O334" i="12" s="1"/>
  <c r="Q335" i="12"/>
  <c r="Q334" i="12" s="1"/>
  <c r="V335" i="12"/>
  <c r="V334" i="12" s="1"/>
  <c r="G339" i="12"/>
  <c r="I339" i="12"/>
  <c r="K339" i="12"/>
  <c r="M339" i="12"/>
  <c r="O339" i="12"/>
  <c r="Q339" i="12"/>
  <c r="V339" i="12"/>
  <c r="G346" i="12"/>
  <c r="I346" i="12"/>
  <c r="K346" i="12"/>
  <c r="M346" i="12"/>
  <c r="O346" i="12"/>
  <c r="Q346" i="12"/>
  <c r="V346" i="12"/>
  <c r="G348" i="12"/>
  <c r="I348" i="12"/>
  <c r="K348" i="12"/>
  <c r="M348" i="12"/>
  <c r="O348" i="12"/>
  <c r="Q348" i="12"/>
  <c r="V348" i="12"/>
  <c r="G350" i="12"/>
  <c r="I350" i="12"/>
  <c r="K350" i="12"/>
  <c r="M350" i="12"/>
  <c r="O350" i="12"/>
  <c r="Q350" i="12"/>
  <c r="V350" i="12"/>
  <c r="G352" i="12"/>
  <c r="G351" i="12" s="1"/>
  <c r="I352" i="12"/>
  <c r="I351" i="12" s="1"/>
  <c r="K352" i="12"/>
  <c r="K351" i="12" s="1"/>
  <c r="M352" i="12"/>
  <c r="M351" i="12" s="1"/>
  <c r="O352" i="12"/>
  <c r="O351" i="12" s="1"/>
  <c r="Q352" i="12"/>
  <c r="Q351" i="12" s="1"/>
  <c r="V352" i="12"/>
  <c r="V351" i="12" s="1"/>
  <c r="G357" i="12"/>
  <c r="I357" i="12"/>
  <c r="K357" i="12"/>
  <c r="M357" i="12"/>
  <c r="O357" i="12"/>
  <c r="Q357" i="12"/>
  <c r="V357" i="12"/>
  <c r="G359" i="12"/>
  <c r="I359" i="12"/>
  <c r="K359" i="12"/>
  <c r="M359" i="12"/>
  <c r="O359" i="12"/>
  <c r="Q359" i="12"/>
  <c r="V359" i="12"/>
  <c r="G360" i="12"/>
  <c r="I360" i="12"/>
  <c r="K360" i="12"/>
  <c r="M360" i="12"/>
  <c r="O360" i="12"/>
  <c r="Q360" i="12"/>
  <c r="V360" i="12"/>
  <c r="G361" i="12"/>
  <c r="I361" i="12"/>
  <c r="K361" i="12"/>
  <c r="M361" i="12"/>
  <c r="O361" i="12"/>
  <c r="Q361" i="12"/>
  <c r="V361" i="12"/>
  <c r="G362" i="12"/>
  <c r="I362" i="12"/>
  <c r="K362" i="12"/>
  <c r="M362" i="12"/>
  <c r="O362" i="12"/>
  <c r="Q362" i="12"/>
  <c r="V362" i="12"/>
  <c r="G363" i="12"/>
  <c r="I363" i="12"/>
  <c r="K363" i="12"/>
  <c r="M363" i="12"/>
  <c r="O363" i="12"/>
  <c r="Q363" i="12"/>
  <c r="V363" i="12"/>
  <c r="G364" i="12"/>
  <c r="I364" i="12"/>
  <c r="K364" i="12"/>
  <c r="M364" i="12"/>
  <c r="O364" i="12"/>
  <c r="Q364" i="12"/>
  <c r="V364" i="12"/>
  <c r="G365" i="12"/>
  <c r="I365" i="12"/>
  <c r="K365" i="12"/>
  <c r="M365" i="12"/>
  <c r="O365" i="12"/>
  <c r="Q365" i="12"/>
  <c r="V365" i="12"/>
  <c r="G366" i="12"/>
  <c r="I366" i="12"/>
  <c r="K366" i="12"/>
  <c r="M366" i="12"/>
  <c r="O366" i="12"/>
  <c r="Q366" i="12"/>
  <c r="V366" i="12"/>
  <c r="G367" i="12"/>
  <c r="I367" i="12"/>
  <c r="K367" i="12"/>
  <c r="M367" i="12"/>
  <c r="O367" i="12"/>
  <c r="Q367" i="12"/>
  <c r="V367" i="12"/>
  <c r="G369" i="12"/>
  <c r="G368" i="12" s="1"/>
  <c r="I369" i="12"/>
  <c r="I368" i="12" s="1"/>
  <c r="K369" i="12"/>
  <c r="K368" i="12" s="1"/>
  <c r="M369" i="12"/>
  <c r="O369" i="12"/>
  <c r="O368" i="12" s="1"/>
  <c r="Q369" i="12"/>
  <c r="Q368" i="12" s="1"/>
  <c r="V369" i="12"/>
  <c r="V368" i="12" s="1"/>
  <c r="G372" i="12"/>
  <c r="I372" i="12"/>
  <c r="K372" i="12"/>
  <c r="M372" i="12"/>
  <c r="O372" i="12"/>
  <c r="Q372" i="12"/>
  <c r="V372" i="12"/>
  <c r="G374" i="12"/>
  <c r="I374" i="12"/>
  <c r="K374" i="12"/>
  <c r="M374" i="12"/>
  <c r="O374" i="12"/>
  <c r="Q374" i="12"/>
  <c r="V374" i="12"/>
  <c r="G376" i="12"/>
  <c r="I376" i="12"/>
  <c r="K376" i="12"/>
  <c r="M376" i="12"/>
  <c r="O376" i="12"/>
  <c r="Q376" i="12"/>
  <c r="V376" i="12"/>
  <c r="G378" i="12"/>
  <c r="I378" i="12"/>
  <c r="K378" i="12"/>
  <c r="M378" i="12"/>
  <c r="O378" i="12"/>
  <c r="Q378" i="12"/>
  <c r="V378" i="12"/>
  <c r="G389" i="12"/>
  <c r="M389" i="12" s="1"/>
  <c r="I389" i="12"/>
  <c r="K389" i="12"/>
  <c r="O389" i="12"/>
  <c r="Q389" i="12"/>
  <c r="V389" i="12"/>
  <c r="G391" i="12"/>
  <c r="I391" i="12"/>
  <c r="K391" i="12"/>
  <c r="M391" i="12"/>
  <c r="O391" i="12"/>
  <c r="Q391" i="12"/>
  <c r="V391" i="12"/>
  <c r="G394" i="12"/>
  <c r="I394" i="12"/>
  <c r="K394" i="12"/>
  <c r="M394" i="12"/>
  <c r="O394" i="12"/>
  <c r="Q394" i="12"/>
  <c r="V394" i="12"/>
  <c r="G397" i="12"/>
  <c r="G396" i="12" s="1"/>
  <c r="I397" i="12"/>
  <c r="I396" i="12" s="1"/>
  <c r="K397" i="12"/>
  <c r="K396" i="12" s="1"/>
  <c r="M397" i="12"/>
  <c r="M396" i="12" s="1"/>
  <c r="O397" i="12"/>
  <c r="O396" i="12" s="1"/>
  <c r="Q397" i="12"/>
  <c r="Q396" i="12" s="1"/>
  <c r="V397" i="12"/>
  <c r="V396" i="12" s="1"/>
  <c r="G403" i="12"/>
  <c r="I403" i="12"/>
  <c r="K403" i="12"/>
  <c r="M403" i="12"/>
  <c r="O403" i="12"/>
  <c r="Q403" i="12"/>
  <c r="V403" i="12"/>
  <c r="G410" i="12"/>
  <c r="I410" i="12"/>
  <c r="K410" i="12"/>
  <c r="M410" i="12"/>
  <c r="O410" i="12"/>
  <c r="Q410" i="12"/>
  <c r="V410" i="12"/>
  <c r="G415" i="12"/>
  <c r="I415" i="12"/>
  <c r="K415" i="12"/>
  <c r="M415" i="12"/>
  <c r="O415" i="12"/>
  <c r="Q415" i="12"/>
  <c r="V415" i="12"/>
  <c r="G421" i="12"/>
  <c r="I421" i="12"/>
  <c r="K421" i="12"/>
  <c r="M421" i="12"/>
  <c r="O421" i="12"/>
  <c r="Q421" i="12"/>
  <c r="V421" i="12"/>
  <c r="G423" i="12"/>
  <c r="I423" i="12"/>
  <c r="K423" i="12"/>
  <c r="M423" i="12"/>
  <c r="O423" i="12"/>
  <c r="Q423" i="12"/>
  <c r="V423" i="12"/>
  <c r="G425" i="12"/>
  <c r="I425" i="12"/>
  <c r="K425" i="12"/>
  <c r="M425" i="12"/>
  <c r="O425" i="12"/>
  <c r="Q425" i="12"/>
  <c r="V425" i="12"/>
  <c r="G428" i="12"/>
  <c r="I428" i="12"/>
  <c r="K428" i="12"/>
  <c r="M428" i="12"/>
  <c r="O428" i="12"/>
  <c r="Q428" i="12"/>
  <c r="V428" i="12"/>
  <c r="G436" i="12"/>
  <c r="I436" i="12"/>
  <c r="K436" i="12"/>
  <c r="M436" i="12"/>
  <c r="O436" i="12"/>
  <c r="Q436" i="12"/>
  <c r="V436" i="12"/>
  <c r="G439" i="12"/>
  <c r="G438" i="12" s="1"/>
  <c r="I439" i="12"/>
  <c r="I438" i="12" s="1"/>
  <c r="K439" i="12"/>
  <c r="K438" i="12" s="1"/>
  <c r="M439" i="12"/>
  <c r="O439" i="12"/>
  <c r="O438" i="12" s="1"/>
  <c r="Q439" i="12"/>
  <c r="Q438" i="12" s="1"/>
  <c r="V439" i="12"/>
  <c r="V438" i="12" s="1"/>
  <c r="G444" i="12"/>
  <c r="M444" i="12" s="1"/>
  <c r="I444" i="12"/>
  <c r="K444" i="12"/>
  <c r="O444" i="12"/>
  <c r="Q444" i="12"/>
  <c r="V444" i="12"/>
  <c r="G450" i="12"/>
  <c r="I450" i="12"/>
  <c r="K450" i="12"/>
  <c r="M450" i="12"/>
  <c r="O450" i="12"/>
  <c r="Q450" i="12"/>
  <c r="V450" i="12"/>
  <c r="G452" i="12"/>
  <c r="I452" i="12"/>
  <c r="K452" i="12"/>
  <c r="M452" i="12"/>
  <c r="O452" i="12"/>
  <c r="Q452" i="12"/>
  <c r="V452" i="12"/>
  <c r="G456" i="12"/>
  <c r="I456" i="12"/>
  <c r="K456" i="12"/>
  <c r="M456" i="12"/>
  <c r="O456" i="12"/>
  <c r="Q456" i="12"/>
  <c r="V456" i="12"/>
  <c r="G459" i="12"/>
  <c r="I459" i="12"/>
  <c r="K459" i="12"/>
  <c r="M459" i="12"/>
  <c r="O459" i="12"/>
  <c r="Q459" i="12"/>
  <c r="V459" i="12"/>
  <c r="G462" i="12"/>
  <c r="I462" i="12"/>
  <c r="K462" i="12"/>
  <c r="M462" i="12"/>
  <c r="O462" i="12"/>
  <c r="Q462" i="12"/>
  <c r="V462" i="12"/>
  <c r="G464" i="12"/>
  <c r="G463" i="12" s="1"/>
  <c r="I464" i="12"/>
  <c r="I463" i="12" s="1"/>
  <c r="K464" i="12"/>
  <c r="K463" i="12" s="1"/>
  <c r="M464" i="12"/>
  <c r="M463" i="12" s="1"/>
  <c r="O464" i="12"/>
  <c r="O463" i="12" s="1"/>
  <c r="Q464" i="12"/>
  <c r="Q463" i="12" s="1"/>
  <c r="V464" i="12"/>
  <c r="V463" i="12" s="1"/>
  <c r="G467" i="12"/>
  <c r="I467" i="12"/>
  <c r="K467" i="12"/>
  <c r="M467" i="12"/>
  <c r="O467" i="12"/>
  <c r="Q467" i="12"/>
  <c r="V467" i="12"/>
  <c r="G470" i="12"/>
  <c r="I470" i="12"/>
  <c r="K470" i="12"/>
  <c r="M470" i="12"/>
  <c r="O470" i="12"/>
  <c r="Q470" i="12"/>
  <c r="V470" i="12"/>
  <c r="G472" i="12"/>
  <c r="I472" i="12"/>
  <c r="K472" i="12"/>
  <c r="M472" i="12"/>
  <c r="O472" i="12"/>
  <c r="Q472" i="12"/>
  <c r="V472" i="12"/>
  <c r="G474" i="12"/>
  <c r="I474" i="12"/>
  <c r="K474" i="12"/>
  <c r="M474" i="12"/>
  <c r="O474" i="12"/>
  <c r="Q474" i="12"/>
  <c r="V474" i="12"/>
  <c r="G478" i="12"/>
  <c r="G477" i="12" s="1"/>
  <c r="I478" i="12"/>
  <c r="I477" i="12" s="1"/>
  <c r="K478" i="12"/>
  <c r="K477" i="12" s="1"/>
  <c r="M478" i="12"/>
  <c r="M477" i="12" s="1"/>
  <c r="O478" i="12"/>
  <c r="O477" i="12" s="1"/>
  <c r="Q478" i="12"/>
  <c r="Q477" i="12" s="1"/>
  <c r="V478" i="12"/>
  <c r="V477" i="12" s="1"/>
  <c r="G484" i="12"/>
  <c r="I484" i="12"/>
  <c r="K484" i="12"/>
  <c r="M484" i="12"/>
  <c r="O484" i="12"/>
  <c r="Q484" i="12"/>
  <c r="V484" i="12"/>
  <c r="G497" i="12"/>
  <c r="I497" i="12"/>
  <c r="K497" i="12"/>
  <c r="M497" i="12"/>
  <c r="O497" i="12"/>
  <c r="Q497" i="12"/>
  <c r="V497" i="12"/>
  <c r="I499" i="12"/>
  <c r="G500" i="12"/>
  <c r="G499" i="12" s="1"/>
  <c r="I500" i="12"/>
  <c r="K500" i="12"/>
  <c r="K499" i="12" s="1"/>
  <c r="M500" i="12"/>
  <c r="M499" i="12" s="1"/>
  <c r="O500" i="12"/>
  <c r="O499" i="12" s="1"/>
  <c r="Q500" i="12"/>
  <c r="Q499" i="12" s="1"/>
  <c r="V500" i="12"/>
  <c r="V499" i="12" s="1"/>
  <c r="G502" i="12"/>
  <c r="I502" i="12"/>
  <c r="K502" i="12"/>
  <c r="M502" i="12"/>
  <c r="O502" i="12"/>
  <c r="Q502" i="12"/>
  <c r="V502" i="12"/>
  <c r="G503" i="12"/>
  <c r="I503" i="12"/>
  <c r="K503" i="12"/>
  <c r="M503" i="12"/>
  <c r="O503" i="12"/>
  <c r="Q503" i="12"/>
  <c r="V503" i="12"/>
  <c r="G506" i="12"/>
  <c r="I506" i="12"/>
  <c r="K506" i="12"/>
  <c r="M506" i="12"/>
  <c r="O506" i="12"/>
  <c r="Q506" i="12"/>
  <c r="V506" i="12"/>
  <c r="G508" i="12"/>
  <c r="I508" i="12"/>
  <c r="K508" i="12"/>
  <c r="M508" i="12"/>
  <c r="O508" i="12"/>
  <c r="Q508" i="12"/>
  <c r="V508" i="12"/>
  <c r="G510" i="12"/>
  <c r="G509" i="12" s="1"/>
  <c r="I510" i="12"/>
  <c r="I509" i="12" s="1"/>
  <c r="K510" i="12"/>
  <c r="K509" i="12" s="1"/>
  <c r="M510" i="12"/>
  <c r="O510" i="12"/>
  <c r="O509" i="12" s="1"/>
  <c r="Q510" i="12"/>
  <c r="Q509" i="12" s="1"/>
  <c r="V510" i="12"/>
  <c r="V509" i="12" s="1"/>
  <c r="G512" i="12"/>
  <c r="I512" i="12"/>
  <c r="K512" i="12"/>
  <c r="M512" i="12"/>
  <c r="O512" i="12"/>
  <c r="Q512" i="12"/>
  <c r="V512" i="12"/>
  <c r="G514" i="12"/>
  <c r="M514" i="12" s="1"/>
  <c r="I514" i="12"/>
  <c r="K514" i="12"/>
  <c r="O514" i="12"/>
  <c r="Q514" i="12"/>
  <c r="V514" i="12"/>
  <c r="G516" i="12"/>
  <c r="I516" i="12"/>
  <c r="K516" i="12"/>
  <c r="M516" i="12"/>
  <c r="O516" i="12"/>
  <c r="Q516" i="12"/>
  <c r="V516" i="12"/>
  <c r="G518" i="12"/>
  <c r="I518" i="12"/>
  <c r="K518" i="12"/>
  <c r="M518" i="12"/>
  <c r="O518" i="12"/>
  <c r="Q518" i="12"/>
  <c r="V518" i="12"/>
  <c r="Q520" i="12"/>
  <c r="V520" i="12"/>
  <c r="G521" i="12"/>
  <c r="G520" i="12" s="1"/>
  <c r="I521" i="12"/>
  <c r="I520" i="12" s="1"/>
  <c r="K521" i="12"/>
  <c r="K520" i="12" s="1"/>
  <c r="M521" i="12"/>
  <c r="M520" i="12" s="1"/>
  <c r="O521" i="12"/>
  <c r="O520" i="12" s="1"/>
  <c r="Q521" i="12"/>
  <c r="V521" i="12"/>
  <c r="AE524" i="12"/>
  <c r="I20" i="1"/>
  <c r="I18" i="1"/>
  <c r="I17" i="1"/>
  <c r="I16" i="1"/>
  <c r="F47" i="1"/>
  <c r="G47" i="1"/>
  <c r="G25" i="1" s="1"/>
  <c r="A25" i="1" s="1"/>
  <c r="H44" i="1"/>
  <c r="I44" i="1" s="1"/>
  <c r="H43" i="1"/>
  <c r="I43" i="1" s="1"/>
  <c r="H42" i="1"/>
  <c r="I42" i="1" s="1"/>
  <c r="H41" i="1"/>
  <c r="I41" i="1" s="1"/>
  <c r="H40" i="1"/>
  <c r="H39" i="1"/>
  <c r="J28" i="1"/>
  <c r="J26" i="1"/>
  <c r="G38" i="1"/>
  <c r="F38" i="1"/>
  <c r="J23" i="1"/>
  <c r="J24" i="1"/>
  <c r="J25" i="1"/>
  <c r="J27" i="1"/>
  <c r="E24" i="1"/>
  <c r="E26" i="1"/>
  <c r="I95" i="1" l="1"/>
  <c r="H46" i="1"/>
  <c r="I46" i="1" s="1"/>
  <c r="A26" i="1"/>
  <c r="G26" i="1"/>
  <c r="G28" i="1"/>
  <c r="G23" i="1"/>
  <c r="M8" i="16"/>
  <c r="M57" i="16"/>
  <c r="M22" i="15"/>
  <c r="M29" i="15"/>
  <c r="M44" i="15"/>
  <c r="G82" i="14"/>
  <c r="M109" i="14"/>
  <c r="M47" i="14"/>
  <c r="M111" i="14"/>
  <c r="M19" i="14"/>
  <c r="M82" i="14"/>
  <c r="M8" i="14"/>
  <c r="M13" i="14"/>
  <c r="M72" i="13"/>
  <c r="G59" i="13"/>
  <c r="M59" i="13"/>
  <c r="M8" i="13"/>
  <c r="G8" i="12"/>
  <c r="AF524" i="12"/>
  <c r="G93" i="12"/>
  <c r="M99" i="12"/>
  <c r="M93" i="12" s="1"/>
  <c r="M154" i="12"/>
  <c r="M153" i="12" s="1"/>
  <c r="G153" i="12"/>
  <c r="M28" i="12"/>
  <c r="M368" i="12"/>
  <c r="M438" i="12"/>
  <c r="M509" i="12"/>
  <c r="I21" i="1"/>
  <c r="I39" i="1"/>
  <c r="I47" i="1" s="1"/>
  <c r="H47" i="1"/>
  <c r="J72" i="1" l="1"/>
  <c r="J73" i="1"/>
  <c r="J87" i="1"/>
  <c r="J88" i="1"/>
  <c r="J69" i="1"/>
  <c r="J70" i="1"/>
  <c r="J89" i="1"/>
  <c r="J91" i="1"/>
  <c r="J92" i="1"/>
  <c r="J93" i="1"/>
  <c r="J94" i="1"/>
  <c r="J62" i="1"/>
  <c r="J64" i="1"/>
  <c r="J66" i="1"/>
  <c r="J68" i="1"/>
  <c r="J71" i="1"/>
  <c r="J90" i="1"/>
  <c r="J78" i="1"/>
  <c r="J74" i="1"/>
  <c r="J79" i="1"/>
  <c r="J86" i="1"/>
  <c r="J85" i="1"/>
  <c r="J84" i="1"/>
  <c r="J83" i="1"/>
  <c r="J82" i="1"/>
  <c r="J76" i="1"/>
  <c r="J81" i="1"/>
  <c r="J80" i="1"/>
  <c r="J77" i="1"/>
  <c r="J61" i="1"/>
  <c r="J63" i="1"/>
  <c r="J65" i="1"/>
  <c r="J67" i="1"/>
  <c r="J75" i="1"/>
  <c r="J41" i="1"/>
  <c r="J45" i="1"/>
  <c r="J39" i="1"/>
  <c r="J47" i="1" s="1"/>
  <c r="J44" i="1"/>
  <c r="J42" i="1"/>
  <c r="J43" i="1"/>
  <c r="J46" i="1"/>
  <c r="A23" i="1"/>
  <c r="J95" i="1" l="1"/>
  <c r="G24" i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73AD19E6-8E0B-491F-A0E1-6C9E4845927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4FF0645-E95A-407D-9AA0-6493A200EB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17FE64D3-E5D7-492A-82B1-027B54678C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0B0D09D-67D3-4605-9C1D-DDAC27A262F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D889CADC-BFBD-4521-87B5-D401C45DFC5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6E3B93A-CDF7-4260-8371-75C954AE3A3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8C84940A-802B-4A80-A5E7-BF24FB188CD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6AF640B-7DF1-4CB3-B0C0-ECA85119F00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7D043CF2-73EB-4455-BF55-37246E7C9BF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080C22F-EAF1-4535-A333-2E160E85C44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<sst xmlns="http://schemas.openxmlformats.org/spreadsheetml/2006/main" count="4075" uniqueCount="1099">
  <si>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</si>
  <si>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</si>
  <si>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</si>
  <si>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</si>
  <si>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</si>
  <si>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</si>
  <si>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</si>
  <si>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</si>
  <si>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</si>
  <si>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</si>
  <si>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</si>
  <si>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</si>
  <si>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</si>
  <si>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</si>
  <si>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</si>
  <si>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</si>
  <si>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</si>
  <si>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</si>
  <si>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</si>
  <si>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</si>
  <si>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</si>
  <si>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</si>
  <si>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</si>
  <si>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</si>
  <si>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</si>
  <si>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</si>
  <si>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</si>
  <si>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</si>
  <si>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</si>
  <si>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</si>
  <si>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</si>
  <si>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</si>
  <si>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</si>
  <si>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</si>
  <si>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</si>
  <si>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</si>
  <si>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</si>
  <si>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</si>
  <si>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</si>
  <si>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</si>
  <si>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</si>
  <si>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</si>
  <si>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</si>
  <si>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P-04-2026</t>
  </si>
  <si>
    <t>Rekonstrukce šaten a sprch v tělocvičně, ZŠ Újezd u Brna</t>
  </si>
  <si>
    <t>Stavba</t>
  </si>
  <si>
    <t>Stavební objekt</t>
  </si>
  <si>
    <t>SO 01</t>
  </si>
  <si>
    <t>Rekonstrukce šaten a sprch v tělocvičně</t>
  </si>
  <si>
    <t>01</t>
  </si>
  <si>
    <t>Architektonicko stavební řešení</t>
  </si>
  <si>
    <t>02</t>
  </si>
  <si>
    <t>Silnoproud</t>
  </si>
  <si>
    <t>03</t>
  </si>
  <si>
    <t>Zdravotechnické instalace</t>
  </si>
  <si>
    <t>04</t>
  </si>
  <si>
    <t>Vytápění</t>
  </si>
  <si>
    <t>05</t>
  </si>
  <si>
    <t>Vzduchotechnika</t>
  </si>
  <si>
    <t>Celkem za stavbu</t>
  </si>
  <si>
    <t>CZK</t>
  </si>
  <si>
    <t>#POPS</t>
  </si>
  <si>
    <t>Popis stavby: P-04-2026 - Rekonstrukce šaten a sprch v tělocvičně, ZŠ Újezd u Brna</t>
  </si>
  <si>
    <t>#POPO</t>
  </si>
  <si>
    <t>Popis objektu: SO 01 - Rekonstrukce šaten a sprch v tělocvičně</t>
  </si>
  <si>
    <t>#POPR</t>
  </si>
  <si>
    <t>Popis rozpočtu: 01 - Architektonicko stavební řešení</t>
  </si>
  <si>
    <t>Popis rozpočtu: 02 - Silnoproud</t>
  </si>
  <si>
    <t>Popis rozpočtu: 03 - Zdravotechnické instalace</t>
  </si>
  <si>
    <t>Popis rozpočtu: 04 - Vytápění</t>
  </si>
  <si>
    <t>Popis rozpočtu: 05 - Vzduchotechnika</t>
  </si>
  <si>
    <t>Rekapitulace dílů</t>
  </si>
  <si>
    <t>Typ dílu</t>
  </si>
  <si>
    <t>_1</t>
  </si>
  <si>
    <t>Zařízení č. 1 - Podtlakové odvětrání umýváren</t>
  </si>
  <si>
    <t>_2</t>
  </si>
  <si>
    <t>Zařízení č. 2 - Příprava pro napojení čerstvovzdušných jednotek</t>
  </si>
  <si>
    <t>2</t>
  </si>
  <si>
    <t>Základy a zvláštní zakládání</t>
  </si>
  <si>
    <t>3</t>
  </si>
  <si>
    <t>Svislé a kompletní konstrukce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</si>
  <si>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</si>
  <si>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</si>
  <si>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</si>
  <si>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</si>
  <si>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</si>
  <si>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</si>
  <si>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</si>
  <si>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</si>
  <si>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</si>
  <si>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</si>
  <si>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</si>
  <si>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</si>
  <si>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</si>
  <si>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</si>
  <si>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S</t>
  </si>
  <si>
    <t>Sprcha</t>
  </si>
  <si>
    <t>U</t>
  </si>
  <si>
    <t>Umyvadlo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</si>
  <si>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</si>
  <si>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</si>
  <si>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</si>
  <si>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</si>
  <si>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</si>
  <si>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</si>
  <si>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</si>
  <si>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</si>
  <si>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</si>
  <si>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</si>
  <si>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</si>
  <si>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</si>
  <si>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728</t>
  </si>
  <si>
    <t>733</t>
  </si>
  <si>
    <t>Rozvod potrubí</t>
  </si>
  <si>
    <t>734</t>
  </si>
  <si>
    <t>Armatury</t>
  </si>
  <si>
    <t>735</t>
  </si>
  <si>
    <t>Otopná tělesa</t>
  </si>
  <si>
    <t>735.01</t>
  </si>
  <si>
    <t>Teplovzdušné jednotky</t>
  </si>
  <si>
    <t>766</t>
  </si>
  <si>
    <t>Konstrukce truhlářské, okna a dveře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</si>
  <si>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</si>
  <si>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</si>
  <si>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</si>
  <si>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</si>
  <si>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</si>
  <si>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</si>
  <si>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</si>
  <si>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</si>
  <si>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</si>
  <si>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</si>
  <si>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</si>
  <si>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</si>
  <si>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</si>
  <si>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</si>
  <si>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</si>
  <si>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</si>
  <si>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</si>
  <si>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</si>
  <si>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</si>
  <si>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</si>
  <si>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</si>
  <si>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</si>
  <si>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</si>
  <si>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</si>
  <si>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</si>
  <si>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</si>
  <si>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</si>
  <si>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</si>
  <si>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</si>
  <si>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</si>
  <si>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</si>
  <si>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</si>
  <si>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</si>
  <si>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</si>
  <si>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</si>
  <si>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</si>
  <si>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</si>
  <si>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</si>
  <si>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</si>
  <si>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</si>
  <si>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</si>
  <si>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</si>
  <si>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</si>
  <si>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</si>
  <si>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</si>
  <si>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</si>
  <si>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273313511R00</t>
  </si>
  <si>
    <t>Beton základových desek prostý třídy C 12/15</t>
  </si>
  <si>
    <t>m3</t>
  </si>
  <si>
    <t>801-1</t>
  </si>
  <si>
    <t>RTS 25/ II</t>
  </si>
  <si>
    <t>Práce</t>
  </si>
  <si>
    <t>Běžná</t>
  </si>
  <si>
    <t>POL1_</t>
  </si>
  <si>
    <t>dodávka a uložení betonu do připravené konstrukce,</t>
  </si>
  <si>
    <t>SPI</t>
  </si>
  <si>
    <t xml:space="preserve">požadavek profese ZTI : </t>
  </si>
  <si>
    <t>VV</t>
  </si>
  <si>
    <t>zapravení rýhy pro svodné potrubí v ŽB podkladní desce : (8,0+6,5)*0,3*0,2</t>
  </si>
  <si>
    <t>310271537R00</t>
  </si>
  <si>
    <t>Zazdívka otvorů z pórobetonových tvárnic plochy od 0,25 m2 do 1 m2 , tloušťka zdiva 375 mm</t>
  </si>
  <si>
    <t>801-4</t>
  </si>
  <si>
    <t>ve zdivu nadzákladovém, včetně pomocného pracovního lešení</t>
  </si>
  <si>
    <t xml:space="preserve">požadavek profese VZT : </t>
  </si>
  <si>
    <t>otvory pro sání původních teplovzdušných jednotek : 4*1,07*0,235*0,375</t>
  </si>
  <si>
    <t>340271415R00</t>
  </si>
  <si>
    <t>Zazdívka otvorů příček z pórobetonových tvárnic plochy do 0,25 m2, tloušťka zdiva 150 mm</t>
  </si>
  <si>
    <t>kus</t>
  </si>
  <si>
    <t>včetně pomocného pracovního lešení</t>
  </si>
  <si>
    <t>větrací otvory mezi 1.01/1.02/1.03 : 2</t>
  </si>
  <si>
    <t>větrací otvory mezi 1.04/1.05/1.06 : 2</t>
  </si>
  <si>
    <t>340271615R00</t>
  </si>
  <si>
    <t>Zazdívka otvorů příček z pórobetonových tvárnic plochy od 1 m2  do 4 m2, tloušťka zdiva 150 mm</t>
  </si>
  <si>
    <t>dveře mezi 1.01/1.02 : 0,9*2,02*0,15</t>
  </si>
  <si>
    <t>346244311R00</t>
  </si>
  <si>
    <t>Obezdívka van a WC modulů z pórobetonu tloušťky 50 mm</t>
  </si>
  <si>
    <t>m2</t>
  </si>
  <si>
    <t>umyvadlové moduly : 4*(1,9*1,25+1,9*0,15)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</si>
  <si>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</si>
  <si>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</si>
  <si>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</si>
  <si>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okna zevnitř : (2,75+2,79+2,84+2,77+2,75+2,8)*0,73</t>
  </si>
  <si>
    <t>vnitřní dveře : 3*2,71*2,07+5*0,9*2,02+2*1,0*2,02+1,2*2,02+2,17*2,07</t>
  </si>
  <si>
    <t>611403380R00</t>
  </si>
  <si>
    <t>Hrubé zaplnění rýh ve stropech maltou ze suchých směsí 30 x 30 mm</t>
  </si>
  <si>
    <t>m</t>
  </si>
  <si>
    <t>požadavky profese ELE : 36,0</t>
  </si>
  <si>
    <t>611421221R00</t>
  </si>
  <si>
    <t>Oprava vnitřních vápenných omítek stropů železobetonových rovných tvárnicových a kleneb v množství opravované plochy  v množství opravované plochy přes 5 do 10 %, hladkých</t>
  </si>
  <si>
    <t>Včetně pomocného pracovního lešení o výšce podlahy do 1900 mm a pro zatížení do 1,5 kPa.</t>
  </si>
  <si>
    <t>POP</t>
  </si>
  <si>
    <t>1.01-1.06 : (2,75+2,79+2,84+2,77+2,75+2,8)*7,25</t>
  </si>
  <si>
    <t>611471411R00</t>
  </si>
  <si>
    <t>Tenkovrstvá úprava stropů aktivovaným štukem tloušťky 2÷3 mm, maltou vápenocementovou</t>
  </si>
  <si>
    <t>vodorovných, šikmých, žebrových a klenutých a schodišťových konstrukcí, s nejnutnějším obroušením podkladu (pemzou apod.) a oprášením, s pomocným lešením o výšce podlahy do 1900 mm a pro zatížení do 1,5 kPa,</t>
  </si>
  <si>
    <t>Odkaz na mn. položky pořadí 8 : 121,07500</t>
  </si>
  <si>
    <t>612403380R00</t>
  </si>
  <si>
    <t>Hrubá výplň rýh ve stěnách, jakoukoliv maltou maltou ze suchých směsí  30 x 30 mm</t>
  </si>
  <si>
    <t>jakékoliv šířky rýhy,</t>
  </si>
  <si>
    <t>požadavky profese ELE : 224,0</t>
  </si>
  <si>
    <t>612403381R00</t>
  </si>
  <si>
    <t>Hrubá výplň rýh ve stěnách, jakoukoliv maltou maltou ze suchých směsí  50 x 30 mm</t>
  </si>
  <si>
    <t>požadavky profese ELE : 45,0</t>
  </si>
  <si>
    <t>612403382R00</t>
  </si>
  <si>
    <t>Hrubá výplň rýh ve stěnách, jakoukoliv maltou maltou ze suchých směsí  50 x 50 mm</t>
  </si>
  <si>
    <t>požadavky profese ELE : 18,0</t>
  </si>
  <si>
    <t>612403385R00</t>
  </si>
  <si>
    <t>Hrubá výplň rýh ve stěnách, jakoukoliv maltou maltou ze suchých směsí  100 x 50 mm</t>
  </si>
  <si>
    <t xml:space="preserve">požadavky profese ZTI : </t>
  </si>
  <si>
    <t>pro montáž potrubí v původní trase - vodorovné : 2*12,0</t>
  </si>
  <si>
    <t>pro montáž potrubí v původní trase - svislé : 2*1,0</t>
  </si>
  <si>
    <t>pro montáž potrubí v nové trase - vodorovné : 2*2,7</t>
  </si>
  <si>
    <t/>
  </si>
  <si>
    <t>požadavky profese ELE : 14,0</t>
  </si>
  <si>
    <t>612421626R00</t>
  </si>
  <si>
    <t>Omítky vnitřní stěn vápenné nebo vápenocementové v podlaží i ve schodišti hladké</t>
  </si>
  <si>
    <t xml:space="preserve">zazdívky a obezdívky : </t>
  </si>
  <si>
    <t>dveře mezi 1.01/1.02 : 2*0,9*2,02</t>
  </si>
  <si>
    <t>otvory pro sání původních teplovzdušných jednotek : 4*1,07*0,235</t>
  </si>
  <si>
    <t>větrací otvory mezi 1.01/1.02/1.03 : 2*2*0,3*0,3</t>
  </si>
  <si>
    <t>větrací otvory mezi 1.04/1.05/1.06 : 2*2*0,3*0,3</t>
  </si>
  <si>
    <t xml:space="preserve">pod keramické obklady : </t>
  </si>
  <si>
    <t>1.02 : 2*(2,79+6,82+0,85+0,84+0,18)*2,14-(2*1,9*1,25+2*0,9*2,02)</t>
  </si>
  <si>
    <t>1.05 : 2*(2,75+6,82+0,85+0,84+0,18)*2,14-(2*1,9*1,25+2*0,9*2,02)</t>
  </si>
  <si>
    <t>612421221R00</t>
  </si>
  <si>
    <t>Oprava vnitřních vápenných omítek stěn v množství opravované plochy přes 5 do 10 %, hladkých</t>
  </si>
  <si>
    <t>1.01 : 2,75*4,07+2,75*2,35+2*(6,82*2,35+6,82*2,45/2)-1,05*2,02</t>
  </si>
  <si>
    <t>1.02 : 2,79*1,93+2,79*0,21+2*(6,82*0,21+6,82*2,45/2)</t>
  </si>
  <si>
    <t>1.03 : 2,84*4,07+2,84*2,35+2*(6,82*0,35+6,82*2,45/2)-0,9*2,02</t>
  </si>
  <si>
    <t>1.04 : 2,77*4,07+2,77*2,35+2*(6,82*0,35+6,82*2,45/2)-0,9*2,02</t>
  </si>
  <si>
    <t>1.05 : 2,75*1,93+2,75*0,21+2*(6,82*0,21+6,82*2,45/2)</t>
  </si>
  <si>
    <t>1.06 : 2,8*4,07+2,8*2,35+2*(6,82*0,35+6,82*2,45/2)-0,9*2,02</t>
  </si>
  <si>
    <t>zádveří : 1,9*2,85</t>
  </si>
  <si>
    <t>místnost za rozvaděčem RE : 3,26*2,85</t>
  </si>
  <si>
    <t>chodba : (2,17+0,88+1,0+4,94)*2,85</t>
  </si>
  <si>
    <t>612471411R00</t>
  </si>
  <si>
    <t>Tenkovrstvá úprava stěn aktivovaným štukem malta vápenocementová</t>
  </si>
  <si>
    <t>na rovném povrchu vnitřních stěn, pilířů, svislých panelových konstrukcí, s nejnutnějším obroušením podkladu (pemzou apod.) a oprášením,</t>
  </si>
  <si>
    <t>Odkaz na mn. položky pořadí 15 : 268,61410</t>
  </si>
  <si>
    <t>612481211RU1</t>
  </si>
  <si>
    <t>Vyztužení povrchu vnitřních stěn sklotextilní síťovinou s dodávkou síťoviny a stěrkového tmelu</t>
  </si>
  <si>
    <t xml:space="preserve">pod obklady na obezdívce u umyvadel : </t>
  </si>
  <si>
    <t>1.02 : 2*((1,9+0,15)*1,25+1,9*0,15)</t>
  </si>
  <si>
    <t>1.05 : 2*((1,9+0,15)*1,25+1,9*0,15)</t>
  </si>
  <si>
    <t>622477228RT1</t>
  </si>
  <si>
    <t>Oprava vnějších štukových omítek stěn složitost fasády I.-II., množství opravované plochy 66 až 80 %</t>
  </si>
  <si>
    <t>navlhčení podkladu, cementový postřik, jádrová omítka a štuk na uvedeném procentu plochy fasády</t>
  </si>
  <si>
    <t>Včetně barvení vždy celé plochy (100%), s výjimkou položek oprav omítek drásaných.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</si>
  <si>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</si>
  <si>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</si>
  <si>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</si>
  <si>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1.02 : 18,72*0,12</t>
  </si>
  <si>
    <t>1.03 : 3,0*0,5*0,12</t>
  </si>
  <si>
    <t>1.05 : 18,45*0,12</t>
  </si>
  <si>
    <t>631361921RT5</t>
  </si>
  <si>
    <t>Výztuž mazanin z betonů a z lehkých betonů ze svařovaných sítí průměr drátu 6 mm, velikost oka 150/150 mm</t>
  </si>
  <si>
    <t>t</t>
  </si>
  <si>
    <t>včetně distančních prvků</t>
  </si>
  <si>
    <t xml:space="preserve">nové bet. maz. : </t>
  </si>
  <si>
    <t>1.02 : 2,79*6,82*3,03/1000</t>
  </si>
  <si>
    <t>1.03 : 3,0*0,5*3,03/1000</t>
  </si>
  <si>
    <t>1.05 : 2,75*6,82*3,03/1000</t>
  </si>
  <si>
    <t>Mezisoučet</t>
  </si>
  <si>
    <t>stykování 15% : 0,11903*0,15</t>
  </si>
  <si>
    <t>632415104RT3</t>
  </si>
  <si>
    <t>Potěr ze suchých směsí cementový samonivelační rychleschnoucí, tloušťky 4 mm, včetně penetrace</t>
  </si>
  <si>
    <t>s rozprostřením a uhlazením</t>
  </si>
  <si>
    <t>1.01 : 18,97</t>
  </si>
  <si>
    <t>1.02 : 18,72</t>
  </si>
  <si>
    <t>1.03 : 19,56</t>
  </si>
  <si>
    <t>1.04 : 19,12</t>
  </si>
  <si>
    <t>1.05 : 18,45</t>
  </si>
  <si>
    <t>1.06 : 19,34</t>
  </si>
  <si>
    <t>634601111R00</t>
  </si>
  <si>
    <t>Zaplnění dilatačních spár v mazaninách tl. do 10 cm v šířce spáry do 10 mm</t>
  </si>
  <si>
    <t>50 % zasypání pískem a 50 % zalití asfaltem</t>
  </si>
  <si>
    <t>1.02 : 2,79</t>
  </si>
  <si>
    <t>1.05 : 2,75</t>
  </si>
  <si>
    <t>634601119R00</t>
  </si>
  <si>
    <t>Zaplnění dilatačních spár v mazaninách tl. do 10 cm příplatky za každých 50 mm tloušťky mazaniny pro šířku spáry do 10 mm</t>
  </si>
  <si>
    <t>Odkaz na mn. položky pořadí 22 : 5,54000</t>
  </si>
  <si>
    <t>713191221R00</t>
  </si>
  <si>
    <t>Izolace tepelné běžných konstrukcí - doplňky obložení stěn pásky 100 mm, včetně dodávky materiálu</t>
  </si>
  <si>
    <t>800-713</t>
  </si>
  <si>
    <t>1.02 : 2*(2,79+6,82+0,85+0,84+0,18)</t>
  </si>
  <si>
    <t>1.03 : 3,0+0,5</t>
  </si>
  <si>
    <t>1.05 : 2*(2,75+6,82+0,85+0,84+0,18)</t>
  </si>
  <si>
    <t>631313511RX</t>
  </si>
  <si>
    <t>Mazanina betonová tl. 10 - 12 cm C 12/15 z rychleschnoucího betonu s chemicky vázanou vodou, vč. prořezu dilatačních spár bez jejich vyplnění</t>
  </si>
  <si>
    <t>Vlastní</t>
  </si>
  <si>
    <t>Kalkul</t>
  </si>
  <si>
    <t>Včetně vytvoření dilatačních spár, bez zaplnění.</t>
  </si>
  <si>
    <t>Odkaz na mn. položky pořadí 19 : 4,64040</t>
  </si>
  <si>
    <t>631663111RX</t>
  </si>
  <si>
    <t>Spojení nových a stávajících betonových mazanin pomocí nerezových spon do epoxidové zálivky, vč. řezání, nerez. spon a epoxid. zálivky</t>
  </si>
  <si>
    <t>941955002R00</t>
  </si>
  <si>
    <t>Lešení lehké pracovní pomocné pomocné, o výšce lešeňové podlahy přes 1,2 do 1,9 m</t>
  </si>
  <si>
    <t>800-3</t>
  </si>
  <si>
    <t>zádveří : 1,9*1,0</t>
  </si>
  <si>
    <t>místnost za rozvaděčem RE : 3,26*1,0</t>
  </si>
  <si>
    <t>chodba : (2,17+0,88+1,0+4,94)*1,0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</si>
  <si>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</si>
  <si>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</si>
  <si>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zádveří : 1,9*2,71</t>
  </si>
  <si>
    <t>místnost za rozvaděčem RE : 3,26*2,5</t>
  </si>
  <si>
    <t>chodba : 17,6*2,17+2,71*4,51</t>
  </si>
  <si>
    <t>961055111R00</t>
  </si>
  <si>
    <t>Bourání základů železobetonových</t>
  </si>
  <si>
    <t>801-3</t>
  </si>
  <si>
    <t>nebo vybourání otvorů průřezové plochy přes 4 m2 v základech</t>
  </si>
  <si>
    <t>rýha pro svodné potrubí v ŽB podkladní desce : (8,0+6,5)*0,3*0,2</t>
  </si>
  <si>
    <t>962031125R00</t>
  </si>
  <si>
    <t>Bourání příček z cihel pálených děrovaných, tloušťky 140 mm</t>
  </si>
  <si>
    <t>nebo vybourání otvorů průřezové plochy přes 4 m2 v příčkách, včetně pomocného lešení o výšce podlahy do 1900 mm a pro zatížení do 1,5 kPa  (150 kg/m2),</t>
  </si>
  <si>
    <t>u stávajících umyvadel : 2*2,61*1,55</t>
  </si>
  <si>
    <t>965042231R00</t>
  </si>
  <si>
    <t>Bourání podkladů pod dlažby nebo litých celistvých dlažeb a mazanin  betonových nebo z litého asfaltu, tloušťky přes 100 mm, plochy do 4 m2</t>
  </si>
  <si>
    <t>965042241RT4</t>
  </si>
  <si>
    <t>Bourání podkladů pod dlažby nebo litých celistvých dlažeb a mazanin  betonových nebo z litého asfaltu, tloušťky přes 100 mm, plochy přes 4 m2</t>
  </si>
  <si>
    <t>965049112R00</t>
  </si>
  <si>
    <t>Bourání podkladů pod dlažby nebo litých celistvých dlažeb a mazanin  příplatek za bourání mazanin vyztužených svařovanou sítí, tloušťky přes 100 mm</t>
  </si>
  <si>
    <t xml:space="preserve">1.03 : </t>
  </si>
  <si>
    <t>Odkaz na mn. položky pořadí 31 : 0,18000</t>
  </si>
  <si>
    <t xml:space="preserve">1.02+1.05 : </t>
  </si>
  <si>
    <t>Odkaz na mn. položky pořadí 32 : 4,46040</t>
  </si>
  <si>
    <t>965081713RT2</t>
  </si>
  <si>
    <t>Bourání podlah z keramických dlaždic, tloušťky do 10 mm, plochy přes 1 m2</t>
  </si>
  <si>
    <t>bez podkladního lože, s jakoukoliv výplní spár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</si>
  <si>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</si>
  <si>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</si>
  <si>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</si>
  <si>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</si>
  <si>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</si>
  <si>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1.01/1.02 : 0,9*2,02</t>
  </si>
  <si>
    <t>970031030R00</t>
  </si>
  <si>
    <t>Jádrové vrtání, kruhové prostupy v cihelném zdivu jádrové vrtání, d 30 mm</t>
  </si>
  <si>
    <t>požadavky profese ELE : 11*0,18</t>
  </si>
  <si>
    <t>970031060R00</t>
  </si>
  <si>
    <t>Jádrové vrtání, kruhové prostupy v cihelném zdivu jádrové vrtání, do D 60 mm</t>
  </si>
  <si>
    <t>požadavky profese ELE : 9*0,3</t>
  </si>
  <si>
    <t>971038451R00</t>
  </si>
  <si>
    <t>Vybourání otvorů ve zdivu cihelném z dutých tvárnic nebo příčkovek  plochy do 0,25 m2, tloušťky do 450 mm</t>
  </si>
  <si>
    <t>základovém nebo nadzákladovém,</t>
  </si>
  <si>
    <t>Včetně pomocného lešení o výšce podlahy do 1900 mm a pro zatížení do 1,5 kPa  (150 kg/m2).</t>
  </si>
  <si>
    <t>pro sání vzduchu z nových jednotek : 4</t>
  </si>
  <si>
    <t>973031151R00</t>
  </si>
  <si>
    <t>Vysekání v cihelném zdivu výklenků a kapes výklenků  na jakoukoliv maltu vápennou nebo vápenocementovou, plochy větší než 0,25 m2</t>
  </si>
  <si>
    <t>požadavky profese ELE : 0,3*0,1</t>
  </si>
  <si>
    <t>973032616R00</t>
  </si>
  <si>
    <t>Vysekání kapes ve zdivu z dutých cihel pro špalíky a krabice  veliklosti do 100x100 mm, do hloubky 50 mm</t>
  </si>
  <si>
    <t>požadavky profese ELE : 45</t>
  </si>
  <si>
    <t>973032619R00</t>
  </si>
  <si>
    <t>Vysekání kapes ve zdivu z dutých cihel pro špalíky a krabice  veliklosti do 150x150 mm, do hloubky 100 mm</t>
  </si>
  <si>
    <t>požadavky profese ELE : 2</t>
  </si>
  <si>
    <t>974032122R00</t>
  </si>
  <si>
    <t>Vysekání rýh ve stěnách z dutých cihel v ploše  do hloubky 30 mm, šířky do 70 mm</t>
  </si>
  <si>
    <t>974032133R00</t>
  </si>
  <si>
    <t>Vysekání rýh ve stěnách z dutých cihel v ploše  do hloubky 50 mm, šířky do 100 mm</t>
  </si>
  <si>
    <t>pro demontáž potrubí - vodorovné : 2*12,0</t>
  </si>
  <si>
    <t>pro demontáž potrubí - svislé : 2*1,0</t>
  </si>
  <si>
    <t>974051313R00</t>
  </si>
  <si>
    <t>Frézování drážek pro instalace ve zdivu z cihelných tvárnic hloubky do 30 mm, šířky do 30 mm</t>
  </si>
  <si>
    <t>974051315R00</t>
  </si>
  <si>
    <t>Frézování drážek pro instalace ve zdivu z cihelných tvárnic hloubky od 31 mm do 50 mm, šířky od 31 mm do 50 mm</t>
  </si>
  <si>
    <t>974082172R00</t>
  </si>
  <si>
    <t>Vysekání rýh pro vodiče v omítce stropů z jakékoliv  malty vápenné nebo vápenocementové, šířky do 30 mm</t>
  </si>
  <si>
    <t>včetně pomocného lešení o výšce podlahy do 1900 mm a pro zatížení do 1,5 kPa  (150 kg/m2),</t>
  </si>
  <si>
    <t>978011121R00</t>
  </si>
  <si>
    <t>Otlučení omítek vápenných nebo vápenocementových vnitřních s vyškrabáním spár, s očištěním zdiva stropů, v rozsahu do 10 %</t>
  </si>
  <si>
    <t>978013121R00</t>
  </si>
  <si>
    <t>Otlučení omítek vápenných nebo vápenocementových vnitřních s vyškrabáním spár, s očištěním zdiva stěn, v rozsahu do 10 %</t>
  </si>
  <si>
    <t>978013191R00</t>
  </si>
  <si>
    <t>Otlučení omítek vápenných nebo vápenocementových vnitřních s vyškrabáním spár, s očištěním zdiva stěn, v rozsahu do 100 %</t>
  </si>
  <si>
    <t xml:space="preserve">pod keramickými obklady : </t>
  </si>
  <si>
    <t xml:space="preserve">u bourané příčky mezi umyvadly : </t>
  </si>
  <si>
    <t>1.02 : (2*2,61+0,18)*1,55</t>
  </si>
  <si>
    <t>1.05 : (2*2,61+0,18)*1,55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</si>
  <si>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</si>
  <si>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</si>
  <si>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</si>
  <si>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Odkaz na mn. položky pořadí 50 : 98,06560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</si>
  <si>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</si>
  <si>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</si>
  <si>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</si>
  <si>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</si>
  <si>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</si>
  <si>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711111006RZ3</t>
  </si>
  <si>
    <t>Stoky kompletní zděné na cementovou maltu MC 10 příplatek k ceně za práce ve štole na stokách  Izolace proti vlhkosti vodor.,nátěr penetr.emulzí, včetně emulze Dekprimer 0,3 kg/m2</t>
  </si>
  <si>
    <t>827-1</t>
  </si>
  <si>
    <t>v otevřeném výkopu,</t>
  </si>
  <si>
    <t>svodné potrubí zasahující pod HI : (8,0+6,5)*0,5</t>
  </si>
  <si>
    <t>711141559RY1</t>
  </si>
  <si>
    <t>Provedení izolace proti zemní vlhkosti pásy přitavením vodorovná, 1 vrstva, s dodávkou izolačního pásu se skleněnou nebo polyesterovou vložkou, s minerálním posypem</t>
  </si>
  <si>
    <t>800-711</t>
  </si>
  <si>
    <t>Provedení očištění povrchu a natavení jedné vrstvy modifikovaného asfaltového pásu včetně dodávky materiálů.</t>
  </si>
  <si>
    <t xml:space="preserve">svodné potrubí zasahující pod HI : </t>
  </si>
  <si>
    <t>Odkaz na mn. položky pořadí 53 : 7,25000</t>
  </si>
  <si>
    <t>711141559RY2</t>
  </si>
  <si>
    <t>711140102R00</t>
  </si>
  <si>
    <t>Odstranění izolace proti vodě - pásy přitavením vodorovné, 2 vrstvy</t>
  </si>
  <si>
    <t>711199096R00</t>
  </si>
  <si>
    <t xml:space="preserve">Provedení izolace proti zemní vlhkosti ostatní příplatek za plochu do 10 m2 , natěradly a AIP,   </t>
  </si>
  <si>
    <t>711199097R00</t>
  </si>
  <si>
    <t xml:space="preserve">Provedení izolace proti zemní vlhkosti ostatní příplatek za plochu do 10 m2 , pásy,   </t>
  </si>
  <si>
    <t>711212000R00</t>
  </si>
  <si>
    <t>Izolace proti vodě nátěr podkladní pod hydroizolační stěrky</t>
  </si>
  <si>
    <t xml:space="preserve">pod ker. dlažby : </t>
  </si>
  <si>
    <t xml:space="preserve">pod ker. obklady : </t>
  </si>
  <si>
    <t>1.02 : 2*(2,79+6,82+0,85+0,84+0,18+0,15)*2,14+2*1,9*0,15-0,9*2,02</t>
  </si>
  <si>
    <t>1.05 : 2*(2,75+6,82+0,85+0,84+0,18+0,15)*2,14+2*1,9*0,15-2*0,9*2,02</t>
  </si>
  <si>
    <t>711212002R00</t>
  </si>
  <si>
    <t>Izolace proti vodě stěrka hydroizolační  proti zemní vlhkosti</t>
  </si>
  <si>
    <t>dvouvrstvá</t>
  </si>
  <si>
    <t>Odkaz na mn. položky pořadí 59 : 132,23760</t>
  </si>
  <si>
    <t>711212601R00</t>
  </si>
  <si>
    <t>Izolace proti vodě doplňky  těsnicí pás š.120 mm do spoje podlaha-stěna</t>
  </si>
  <si>
    <t>1.02 : 2*(2,79+6,82+0,85+0,84+0,18+0,15)+2*1,9-0,9</t>
  </si>
  <si>
    <t>1.05 : 2*(2,75+6,82+0,85+0,84+0,18+0,15)+2*1,9-2*0,9</t>
  </si>
  <si>
    <t>711212611R00</t>
  </si>
  <si>
    <t>Izolace proti vodě doplňky  těsnicí pás šířky 120 mm do svislých koutů</t>
  </si>
  <si>
    <t>1.02 : 8*2,14+2*1,25</t>
  </si>
  <si>
    <t>1.05 : 8*2,14+2*1,25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</si>
  <si>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</si>
  <si>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</si>
  <si>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</si>
  <si>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721210818R00</t>
  </si>
  <si>
    <t>Demontáž vpusti vanové, DN 100</t>
  </si>
  <si>
    <t>800-721</t>
  </si>
  <si>
    <t xml:space="preserve">podlahové vpusti : </t>
  </si>
  <si>
    <t>1.02 : 1</t>
  </si>
  <si>
    <t>1.05 : 1</t>
  </si>
  <si>
    <t>721223427RT1</t>
  </si>
  <si>
    <t>Vpusť podlahová se zápachovou uzávěrkou průměr 40, 50 mm, D 40/50 mm s vodorovným odtokem,123x123mm/115x115mm, včetně dodávky materiálu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</si>
  <si>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</si>
  <si>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</si>
  <si>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</si>
  <si>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725210821R00</t>
  </si>
  <si>
    <t>Demontáž umyvadel umyvadel bez výtokových armatur</t>
  </si>
  <si>
    <t>soubor</t>
  </si>
  <si>
    <t>1.02 : 4</t>
  </si>
  <si>
    <t>1.05 : 4</t>
  </si>
  <si>
    <t>725219401R00</t>
  </si>
  <si>
    <t>Umyvadlo montáž na šrouby do zdiva</t>
  </si>
  <si>
    <t>Včetně dodání zápachové uzávěrky.</t>
  </si>
  <si>
    <t>725330840R00</t>
  </si>
  <si>
    <t>Demontáž výlevek ocelových nebo litinových</t>
  </si>
  <si>
    <t>bez výtokových armatur a bez nádrže a splachovacího potrubí,</t>
  </si>
  <si>
    <t>1.02 : 2</t>
  </si>
  <si>
    <t>1.05 : 2</t>
  </si>
  <si>
    <t>64214152R</t>
  </si>
  <si>
    <t>Umyvadlo keramické typ: jednoduchý; š = 600 mm; hl = 450 mm; tvar: oválný; otvor pro baterii uprostřed</t>
  </si>
  <si>
    <t>SPCM</t>
  </si>
  <si>
    <t>Specifikace</t>
  </si>
  <si>
    <t>POL3_</t>
  </si>
  <si>
    <t>998725201R00</t>
  </si>
  <si>
    <t>Přesun hmot pro zařizovací předměty v objektech výšky do 6 m</t>
  </si>
  <si>
    <t>vodorovně do 50 m</t>
  </si>
  <si>
    <t>726211313R00</t>
  </si>
  <si>
    <t>Předstěnový modul pro umyvadlo pro stojánkovou armaturu, pro instalaci suchým procesem do lehkých sádrokartonových příček nebo k instalaci před masivní stěnu, včetně 2 nástěnek DN 15, stavební výška 112 cm, včetně dodávky materiálu</t>
  </si>
  <si>
    <t>montáž a dodávka materiálu</t>
  </si>
  <si>
    <t>Včetně dodávky a připevnění montážního prvku vč. napojení na kanalizační popř. vodovodní potrubí.</t>
  </si>
  <si>
    <t>998726221R00</t>
  </si>
  <si>
    <t>Přesun hmot pro předstěnové systémy v objektech výšky do 6 m</t>
  </si>
  <si>
    <t>728415812R00</t>
  </si>
  <si>
    <t>Demontáž větrací nebo ventilační mřížky do průřezu 0,1 m2</t>
  </si>
  <si>
    <t>800-728</t>
  </si>
  <si>
    <t>1.01/1.02/1.03 : 6</t>
  </si>
  <si>
    <t>1.04/1.05/1.06 : 6</t>
  </si>
  <si>
    <t>728415815R00</t>
  </si>
  <si>
    <t>Demontáž větrací nebo ventilační mřížky nad průřez 0,2 m2</t>
  </si>
  <si>
    <t>původní vyústění VZT okenním křídlem : 2</t>
  </si>
  <si>
    <t>728-001</t>
  </si>
  <si>
    <t>D+M větrací mřížky 300x300 mm, upevňovací rámeček pro stěnu tl. 180 mm bez úchytů, rovnoběžné lamely</t>
  </si>
  <si>
    <t>POL1_1</t>
  </si>
  <si>
    <t>1.01/1.02/1.03 : 4</t>
  </si>
  <si>
    <t>1.04/1.05/1.06 : 4</t>
  </si>
  <si>
    <t>728-002</t>
  </si>
  <si>
    <t>D+M okenní žaluzie 500x570 mm, široké lamely, síťka proti ptactvu a hmyzu</t>
  </si>
  <si>
    <t>pro nové vyústění VZT okenním křídlem : 2</t>
  </si>
  <si>
    <t>998728201R00</t>
  </si>
  <si>
    <t>Přesun hmot pro vzduchotechniku v objektech výšky do 6 m</t>
  </si>
  <si>
    <t>735121810R00</t>
  </si>
  <si>
    <t>Demontáž radiátorů ocelových článkových</t>
  </si>
  <si>
    <t>800-731</t>
  </si>
  <si>
    <t xml:space="preserve">koupelnové žebříky : </t>
  </si>
  <si>
    <t>1.02 : 2*0,6*1,5</t>
  </si>
  <si>
    <t>1.04 : 2*0,6*1,5</t>
  </si>
  <si>
    <t>735151821R00</t>
  </si>
  <si>
    <t>Demontáž otopných těles panelových dvouřadých, stavební délky do 1500 mm</t>
  </si>
  <si>
    <t>1.01 : 1</t>
  </si>
  <si>
    <t>1.03 : 1</t>
  </si>
  <si>
    <t>1.04 : 1</t>
  </si>
  <si>
    <t>1.06 : 1</t>
  </si>
  <si>
    <t>735192912R00</t>
  </si>
  <si>
    <t>Ostatní opravy otopných těles zpětná montáž otopných těles článkových  ocelovových</t>
  </si>
  <si>
    <t>Odkaz na mn. položky pořadí 79 : 3,60000</t>
  </si>
  <si>
    <t>735192923R00</t>
  </si>
  <si>
    <t>Ostatní opravy otopných těles zpětná montáž otopných těles panelových  dvouřadých, do 150 mm</t>
  </si>
  <si>
    <t>Odkaz na mn. položky pořadí 80 : 8,00000</t>
  </si>
  <si>
    <t>998735201R00</t>
  </si>
  <si>
    <t>Přesun hmot pro otopná tělesa v objektech výšky do 6 m</t>
  </si>
  <si>
    <t>766411812R00</t>
  </si>
  <si>
    <t>Demontáž obložení stěn panely velikosti přes 1,5 m2</t>
  </si>
  <si>
    <t>800-766</t>
  </si>
  <si>
    <t>1.01 : 2*(2,75+6,82)*1,73-1,75*1,73-2*0,9*1,73</t>
  </si>
  <si>
    <t>1.03 : 2*(2,84+6,82)*1,73-1,75*1,73-2*0,9*1,73</t>
  </si>
  <si>
    <t>1.04 : 2*(2,77+6,82)*1,73-1,75*1,73-2*0,9*1,73</t>
  </si>
  <si>
    <t>1.06 : 2*(2,8+6,82)*1,73-1,75*1,73-1,0*1,73-0,9*1,73</t>
  </si>
  <si>
    <t>766411822R00</t>
  </si>
  <si>
    <t>Demontáž obložení stěn podkladových roštů</t>
  </si>
  <si>
    <t>Odkaz na mn. položky pořadí 84 : 108,26340</t>
  </si>
  <si>
    <t>766/D01</t>
  </si>
  <si>
    <t>D+M vnitřních dveřních křídel 800/1970 mm, levé, plná DTD, CPL lam,zámek,vložka,štítky,klika, klíče, podrobněji viz Výpis truhlářských výrobků</t>
  </si>
  <si>
    <t>766/D02</t>
  </si>
  <si>
    <t>D+M vnitřních dveřních křídel 800/1970 mm, pravé, plná DTD, CPL lam,zámek,vložka,štítky,klika, klíče, podrobněji viz Výpis truhlářských výrobků</t>
  </si>
  <si>
    <t>766/D03</t>
  </si>
  <si>
    <t>D+M vnitřních dveřních křídel 900/1970 mm, pravé, plná DTD, CPL lam,zámek,vložka,štítky,klika, klíče, podrobněji viz Výpis truhlářských výrobků</t>
  </si>
  <si>
    <t>766/T1</t>
  </si>
  <si>
    <t>D+M dřevěného obkladu 6820/2000 mm s poličkou, DTD deska tl. 18 mm, CPL lam, nerez háčky po á 200 mm, podrobněji viz Výpis truhlářských výrobků</t>
  </si>
  <si>
    <t>766/T2</t>
  </si>
  <si>
    <t>D+M dřevěného obkladu 3370/2000 mm s poličkou, DTD deska tl. 18 mm, CPL lam, nerez háčky po á 200 mm, podrobněji viz Výpis truhlářských výrobků</t>
  </si>
  <si>
    <t>766/T3</t>
  </si>
  <si>
    <t>D+M dřevěného obkladu 2550/2000 mm s poličkou, DTD deska tl. 18 mm, CPL lam, nerez háčky po á 200 mm, podrobněji viz Výpis truhlářských výrobků</t>
  </si>
  <si>
    <t>766/T4</t>
  </si>
  <si>
    <t>D+M lavičky 350/6820/400 mm, DTD deska tl. 18 mm, CPL lam, ocel. prof. jekl 30/30/3 mm, rošt na boty, podrobněji viz Výpis truhlářských výrobků</t>
  </si>
  <si>
    <t>766/T5</t>
  </si>
  <si>
    <t>D+M lavičky 350/3370/400 mm, DTD deska tl. 18 mm, CPL lam, ocel. prof. jekl 30/30/3 mm, rošt na boty, podrobněji viz Výpis truhlářských výrobků</t>
  </si>
  <si>
    <t>766/T6</t>
  </si>
  <si>
    <t>D+M lavičky 350/2550/400 mm, DTD deska tl. 18 mm, CPL lam, ocel. prof. jekl 30/30/3 mm, rošt na boty, podrobněji viz Výpis truhlářských výrobků</t>
  </si>
  <si>
    <t>771101101R00</t>
  </si>
  <si>
    <t xml:space="preserve">Příprava podkladu pod dlažby vysávání podkladů pod keramickou dlažbu průmyslovým vysavačem </t>
  </si>
  <si>
    <t>800-771</t>
  </si>
  <si>
    <t>771101210R00</t>
  </si>
  <si>
    <t>Příprava podkladu pod dlažby penetrace podkladu pod dlažby</t>
  </si>
  <si>
    <t>Odkaz na mn. položky pořadí 95 : 37,17000</t>
  </si>
  <si>
    <t>771111122R00</t>
  </si>
  <si>
    <t>Doplňkové práce při kladení dlažeb montáž podlahových lišt přechodových</t>
  </si>
  <si>
    <t>přechod dlažba / PVC : 3*0,8</t>
  </si>
  <si>
    <t>771575109RU1</t>
  </si>
  <si>
    <t>Montáž podlah z dlaždic keramických 300 x 300 mm, režných nebo glazovaných, hladkých, kladených do flexibilního tmele</t>
  </si>
  <si>
    <t>771578011R00</t>
  </si>
  <si>
    <t>Zvláštní úpravy spár spára podlaha-stěna silikonem</t>
  </si>
  <si>
    <t>vč. dodávky a montáže silikonu.</t>
  </si>
  <si>
    <t xml:space="preserve">podlaha/stěna + vnitřní kouty obložených stěn + u zárubní : </t>
  </si>
  <si>
    <t>1.02 : 2*(2,79+6,82+0,85+0,84+0,18)+8*2,14+2*1,25+2*2,02</t>
  </si>
  <si>
    <t>1.05 : 2*(2,75+6,82+0,85+0,84+0,18)+8*2,14+2*1,25+4*2,02</t>
  </si>
  <si>
    <t xml:space="preserve">napojení PVC soklu na omítku stěn : </t>
  </si>
  <si>
    <t>1.01 : 2*(2,75+6,82)-0,9</t>
  </si>
  <si>
    <t>1.03 : 2*(2,84+6,82)-2*0,9</t>
  </si>
  <si>
    <t>1.04 : 2*(2,77+6,82)-2*0,9</t>
  </si>
  <si>
    <t>1.06 : 2*(2,8+6,82)-1,0-0,9</t>
  </si>
  <si>
    <t>5537000111R</t>
  </si>
  <si>
    <t>lišta přechodová; pro podlahy o stejné výšce; materiál eloxovaný hliník; š = 30,0 mm; h = 4,1 mm; l = 930 mm; samolepicí; stříbro</t>
  </si>
  <si>
    <t>Odkaz na mn. položky pořadí 97 : 2,40000*1,1</t>
  </si>
  <si>
    <t>59764207R</t>
  </si>
  <si>
    <t>Dlažba keramická typ: čtvercový; bez glazury (UGL); dl = 598 mm; š = 598 mm; tl = 10,0 mm; nasákavost = 0,5 %; mrazuvzdorná; protiskluznost: R10</t>
  </si>
  <si>
    <t xml:space="preserve">vč. prořezu 10 % : </t>
  </si>
  <si>
    <t>Odkaz na mn. položky pořadí 95 : 37,17000*1,1</t>
  </si>
  <si>
    <t>998771201R00</t>
  </si>
  <si>
    <t>Přesun hmot pro podlahy z dlaždic v objektech výšky do 6 m</t>
  </si>
  <si>
    <t>50 m vodorovně</t>
  </si>
  <si>
    <t>776101101R00</t>
  </si>
  <si>
    <t>Přípravné práce vysávání povlakových podlah průmyslovým vysavačem</t>
  </si>
  <si>
    <t>800-775</t>
  </si>
  <si>
    <t>položky neobsahují žádný materiál</t>
  </si>
  <si>
    <t>776101121R00</t>
  </si>
  <si>
    <t>Přípravné práce penetrace podkladu</t>
  </si>
  <si>
    <t xml:space="preserve">podlaha : </t>
  </si>
  <si>
    <t>Odkaz na mn. položky pořadí 103 : 76,99000</t>
  </si>
  <si>
    <t xml:space="preserve">sokl (v=100 mm) : </t>
  </si>
  <si>
    <t>Odkaz na mn. položky pořadí 106 : 70,48000*0,1</t>
  </si>
  <si>
    <t>776401800R00</t>
  </si>
  <si>
    <t>Demontáž soklíků nebo lišt pryžových nebo PVC odstranění a uložení na hromady</t>
  </si>
  <si>
    <t>776421300R00</t>
  </si>
  <si>
    <t>Lepení soklíků PVC a napojení krytiny na stěnu ukončení krytiny u stěny fabionem do v. 100 mm</t>
  </si>
  <si>
    <t>včetně vytažení a nalepení povlakové krytiny na stěnu.</t>
  </si>
  <si>
    <t>776511810RT3</t>
  </si>
  <si>
    <t>Odstranění povlakových podlah z nášlapné plochy lepených, bez podložky, z ploch do 10 m2</t>
  </si>
  <si>
    <t>776521200R00</t>
  </si>
  <si>
    <t>Lepení povlakových podlah z plastů  ve formě čtverců z PVC nebo vinylu, montáž</t>
  </si>
  <si>
    <t>283424022R</t>
  </si>
  <si>
    <t>lišta ukončovací, fabion; podlahová; materiál PVC; tl. 2,00 mm; š = 90,0 mm; h = 28,0 mm</t>
  </si>
  <si>
    <t xml:space="preserve">vč. ztratného 10% : </t>
  </si>
  <si>
    <t>Odkaz na mn. položky pořadí 106 : 70,48000*1,1</t>
  </si>
  <si>
    <t>28412305R</t>
  </si>
  <si>
    <t>Krytina podlahová vinylová homogenní; role; tl = 2,00 mm; povrchová úprava: PUR; zatížení: 34, 43; protiskluznost: R9; trvalá deformace do 0,10 mm; rozměrová stálost do 0,40 %; RtF: Bfl; - s1</t>
  </si>
  <si>
    <t>prořez 10 % : 84,038*0,1</t>
  </si>
  <si>
    <t>998776201R00</t>
  </si>
  <si>
    <t>Přesun hmot pro podlahy povlakové v objektech výšky do 6 m</t>
  </si>
  <si>
    <t>781101210R00</t>
  </si>
  <si>
    <t>Příprava podkladu pod obklady penetrace podkladu pod obklady</t>
  </si>
  <si>
    <t>včetně dodávky materiálu.</t>
  </si>
  <si>
    <t>1.02 : 2*(2,79+6,82+0,85+0,84+0,18)*2,14+2*1,9*0,15-0,9*2,02</t>
  </si>
  <si>
    <t>1.05 : 2*(2,75+6,82+0,85+0,84+0,18)*2,14+2*1,9*0,15-2*0,9*2,02</t>
  </si>
  <si>
    <t>781419706R00</t>
  </si>
  <si>
    <t>Montáž obkladů vnitřních z obkládaček pórovinových příplatky k položkám montáže obkladů vnitřních z obkladaček pórovinových příplatek za spárovací vodotěsnou hmotu - plošně</t>
  </si>
  <si>
    <t xml:space="preserve">Pod dlažbu : </t>
  </si>
  <si>
    <t xml:space="preserve">Pod obklady : </t>
  </si>
  <si>
    <t>Odkaz na mn. položky pořadí 112 : 93,78360</t>
  </si>
  <si>
    <t>781475120RU1</t>
  </si>
  <si>
    <t>Montáž obkladů vnitřních z dlaždic keramických 300 x 600 mm,  , kladených do flexibilního tmele</t>
  </si>
  <si>
    <t>781497111RS3</t>
  </si>
  <si>
    <t xml:space="preserve">Lišty k obkladům profil ukončovací leštěný hliník, uložení do tmele, výška profilu 10 mm,  </t>
  </si>
  <si>
    <t>1.02 : 2*(2,79+6,82+0,85+0,84+0,18)-0,9</t>
  </si>
  <si>
    <t>1.05 : 2*(2,75+6,82+0,85+0,84+0,18)-2*0,9</t>
  </si>
  <si>
    <t>781497121RS3</t>
  </si>
  <si>
    <t xml:space="preserve">Lišty k obkladům profil rohový eloxovaný hliník, uložení do tmele,  , výška profilu 10 mm,  </t>
  </si>
  <si>
    <t>1.02 : 4*2,14+2*1,25+2*(1,9+0,15)</t>
  </si>
  <si>
    <t>1.05 : 4*2,14+2*1,25+2*(1,9+0,15)</t>
  </si>
  <si>
    <t>597813778R</t>
  </si>
  <si>
    <t>Obklad keramický s glazurou (GL); dl = 598 mm; š = 298 mm; tl = 8,0 mm</t>
  </si>
  <si>
    <t xml:space="preserve">vč. ztratného 10 % : </t>
  </si>
  <si>
    <t>Odkaz na mn. položky pořadí 112 : 93,78360*1,1</t>
  </si>
  <si>
    <t>998781201R00</t>
  </si>
  <si>
    <t>Přesun hmot pro obklady keramické v objektech výšky do 6 m</t>
  </si>
  <si>
    <t>783201821R00</t>
  </si>
  <si>
    <t>Odstranění nátěrů z kovových doplňk.konstrukcí opálením nebo oklepáním</t>
  </si>
  <si>
    <t>800-783</t>
  </si>
  <si>
    <t>zárubně : (2*2,02+1,0)*0,2+6*(2*2,02+0,9)*0,2</t>
  </si>
  <si>
    <t>radiátory : 4*1,2*0,6+2*2*0,6*0,9</t>
  </si>
  <si>
    <t>783225100R00</t>
  </si>
  <si>
    <t xml:space="preserve">Nátěry kov.stavebních doplňk.konstrukcí syntetické dvojnásobné + 1x email,  </t>
  </si>
  <si>
    <t>včetně pomocného lešení.</t>
  </si>
  <si>
    <t>783323330R00</t>
  </si>
  <si>
    <t>Nátěry otopných těles syntetické ocelových radiátorrů deskových, dvojnásobné s 2 x emailováním</t>
  </si>
  <si>
    <t>783401811R00</t>
  </si>
  <si>
    <t>Odstranění starých nátěrů z potrubí a armatur potrubí, do DN 50 mm</t>
  </si>
  <si>
    <t>ÚT : 2*(17,6+6,82)</t>
  </si>
  <si>
    <t>783424340R00</t>
  </si>
  <si>
    <t>Nátěry potrubí a armatur syntetické potrubí, do DN 50 mm, dvojnásobné s 1x emailováním a základním nátěrem</t>
  </si>
  <si>
    <t>na vzduchu schnoucí</t>
  </si>
  <si>
    <t>Odkaz na mn. položky pořadí 122 : 48,84000</t>
  </si>
  <si>
    <t>784402801R00</t>
  </si>
  <si>
    <t>Odstranění maleb oškrabáním, v místnostech do 3,8 m</t>
  </si>
  <si>
    <t>800-784</t>
  </si>
  <si>
    <t xml:space="preserve">zbývajících 90 % po opravě omítek : </t>
  </si>
  <si>
    <t xml:space="preserve">stropy : </t>
  </si>
  <si>
    <t>Odkaz na mn. položky pořadí 8 : 121,07500*0,9</t>
  </si>
  <si>
    <t xml:space="preserve">stěny : </t>
  </si>
  <si>
    <t>Odkaz na mn. položky pořadí 15 : 268,61410*0,9</t>
  </si>
  <si>
    <t>784191301R00</t>
  </si>
  <si>
    <t>Příprava povrchu Penetrace (napouštění) podkladu protiplísňová, jednonásobná</t>
  </si>
  <si>
    <t>1.01 : 2,75*4,07+2,75*2,35+2*(6,82*2,35+6,82*2,45/2)</t>
  </si>
  <si>
    <t>1.03 : 2,84*4,07+2,84*2,35+2*(6,82*0,35+6,82*2,45/2)</t>
  </si>
  <si>
    <t>1.04 : 2,77*4,07+2,77*2,35+2*(6,82*0,35+6,82*2,45/2)</t>
  </si>
  <si>
    <t>1.06 : 2,8*4,07+2,8*2,35+2*(6,82*0,35+6,82*2,45/2)</t>
  </si>
  <si>
    <t>zádveří : 2*1,9*2,85</t>
  </si>
  <si>
    <t>chodba : 17,6*3,36+17,6*+3,65+(4,51+2,71+0,71+1,63)*2,85</t>
  </si>
  <si>
    <t>784195612R00</t>
  </si>
  <si>
    <t>Malby z malířských směsí protiplísňové,  , bílé, dvojnásobné</t>
  </si>
  <si>
    <t>Odkaz na mn. položky pořadí 125 : 527,67960</t>
  </si>
  <si>
    <t>979081111R00</t>
  </si>
  <si>
    <t>Odvoz suti a vybouraných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</si>
  <si>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</si>
  <si>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</si>
  <si>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</si>
  <si>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</si>
  <si>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</si>
  <si>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979087312R00</t>
  </si>
  <si>
    <t>Vodorovné přemístění suti nošením k místu nakládky vodorovné přemístění vybouraných hmot nošením nebo přehozením, na vzdálenost 10 m</t>
  </si>
  <si>
    <t>800-2</t>
  </si>
  <si>
    <t>nebo vybouraných hmot nošením nebo přehazováním k místu nakládky přístupnému normálním dopravním prostředkům do 10 m,</t>
  </si>
  <si>
    <t>S naložením suti nebo vybouraných hmot do dopravního prostředku a na jejich vyložením, popřípadě přeložením na normální dopravní prostředek.</t>
  </si>
  <si>
    <t>979087392R00</t>
  </si>
  <si>
    <t xml:space="preserve">Vodorovné přemístění suti nošením k místu nakládky příplatek za každých dalích i započatých 10 m vzdálenosti vybouraných hmot,  </t>
  </si>
  <si>
    <t>979990001R00</t>
  </si>
  <si>
    <t>Poplatek za skládku stavební suti</t>
  </si>
  <si>
    <t>005121010R</t>
  </si>
  <si>
    <t>Vybudování zařízení staveniště</t>
  </si>
  <si>
    <t>Soubor</t>
  </si>
  <si>
    <t>Indiv</t>
  </si>
  <si>
    <t>VRN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</si>
  <si>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</si>
  <si>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</si>
  <si>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</si>
  <si>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</si>
  <si>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</si>
  <si>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</si>
  <si>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</si>
  <si>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</si>
  <si>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005122010R</t>
  </si>
  <si>
    <t xml:space="preserve">Provoz objednatele </t>
  </si>
  <si>
    <t>POL99_8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</si>
  <si>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</si>
  <si>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</si>
  <si>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</si>
  <si>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</si>
  <si>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</si>
  <si>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</si>
  <si>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</si>
  <si>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SUM</t>
  </si>
  <si>
    <t>END</t>
  </si>
  <si>
    <t>650125217RT2</t>
  </si>
  <si>
    <t>Uložení kabelu Cu 5 x 6 mm2 do trubky, včetně dodávky kabelu CYKY 5 x 6 mm2</t>
  </si>
  <si>
    <t>POL1_0</t>
  </si>
  <si>
    <t>210800105RT1</t>
  </si>
  <si>
    <t>Kabel CYKY 750 V 3x1,5 mm2 uložený pod omítkou, včetně dodávky kabelu</t>
  </si>
  <si>
    <t>210800115RT1</t>
  </si>
  <si>
    <t>Kabel CYKY 750 V 5x1,5 mm2 uložený pod omítkou, včetně dodávky kabelu</t>
  </si>
  <si>
    <t>210800106RT1</t>
  </si>
  <si>
    <t>Kabel CYKY 750 V 3x2,5 mm2 uložený pod omítkou, včetně dodávky kabelu</t>
  </si>
  <si>
    <t>210800023RT4</t>
  </si>
  <si>
    <t>Vodič CYBY (CYKYLO, CYKYLS) 3x1,5 mm2 pod omítkou, včetně dodávky vodiče CYKYLo 3x1,5</t>
  </si>
  <si>
    <t>210800607RT1</t>
  </si>
  <si>
    <t>Vodič H07V-K (CYA) 10 mm2 uložený v trubkách, včetně dodávky vodiče CYA 10</t>
  </si>
  <si>
    <t>210800606RT1</t>
  </si>
  <si>
    <t>Vodič H07V-K (CYA)  6 mm2 uložený v trubkách, včetně dodávky vodiče CYA 6</t>
  </si>
  <si>
    <t>210800605RT1</t>
  </si>
  <si>
    <t>Vodič H07V-K (CYA)  4 mm2 uložený v trubkách, včetně dodávky vodiče CYA 4</t>
  </si>
  <si>
    <t>210802338RT1</t>
  </si>
  <si>
    <t>Šňůra CYSY 3 x 1,50 mm2 pevně uložená, včetně dodávky šňůry</t>
  </si>
  <si>
    <t>210802348RT1</t>
  </si>
  <si>
    <t>Šňůra CYSY 5 x 1,50 mm2 pevně uložená, včetně dodávky šňůry</t>
  </si>
  <si>
    <t>210100003R00</t>
  </si>
  <si>
    <t>Ukončení vodičů v rozvaděči + zapojení do 16 mm2</t>
  </si>
  <si>
    <t>210100002R00</t>
  </si>
  <si>
    <t>Ukončení vodičů v rozvaděči + zapojení do 6 mm2</t>
  </si>
  <si>
    <t>210100001R00</t>
  </si>
  <si>
    <t>Ukončení vodičů v rozvaděči + zapojení do 2,5 mm2</t>
  </si>
  <si>
    <t>210100259R00</t>
  </si>
  <si>
    <t>Ukončení celoplast. kabelů zákl./pás.do 5x10 mm2</t>
  </si>
  <si>
    <t>354329102R</t>
  </si>
  <si>
    <t>Oko kabelové lisovací  Cu   6 x 6 KU</t>
  </si>
  <si>
    <t>POL3_0</t>
  </si>
  <si>
    <t>210010321RT1</t>
  </si>
  <si>
    <t>Krabice univerzální a odbočná se zapoj.,kruh, vč.dodávky krabice, svork. a víčka</t>
  </si>
  <si>
    <t>210010311RT3</t>
  </si>
  <si>
    <t>Krabice univerzální a přístrojová, bez zapojení, kruhová, včetně dodávky krabice</t>
  </si>
  <si>
    <t>345-71515.REL</t>
  </si>
  <si>
    <t>Krabice přístrojová dvojnásobná dělená, bez zapojení, kruhová, včetně dodávky krabice</t>
  </si>
  <si>
    <t>210010321REL</t>
  </si>
  <si>
    <t>Krabice univerzální a odbočná se zapoj.,kruh, vč.dodávky krabice a svorkovnice</t>
  </si>
  <si>
    <t>345-713555.REL</t>
  </si>
  <si>
    <t>Vývodka/vývodové víčko na krabici, vč. dodávky,  víčka a rámečku</t>
  </si>
  <si>
    <t>357-161621.REL</t>
  </si>
  <si>
    <t>Rozváděč RS1, vč. dodávky kompletního rozváděče</t>
  </si>
  <si>
    <t>357-161628.REL</t>
  </si>
  <si>
    <t>Dozbrojení rozváděče R1, vč. úprav a dodávky výzbroje a příslušenství</t>
  </si>
  <si>
    <t>650031112R00</t>
  </si>
  <si>
    <t>Osazení rozvodnice do výklenku, pl. do 0,3 m2</t>
  </si>
  <si>
    <t>210200211REL</t>
  </si>
  <si>
    <t>Svítidlo "A", včetně dodávky kompletního svítidla</t>
  </si>
  <si>
    <t>210200212REL</t>
  </si>
  <si>
    <t>Svítidlo "N", včetně dodávky kompletního svítidla</t>
  </si>
  <si>
    <t>210111014RT7</t>
  </si>
  <si>
    <t>Zásuvka domovní zapuštěná - provedení 2x (2P+PE), vč.dodávky zás. s clonkami s natoč. dutin.a rámečku</t>
  </si>
  <si>
    <t>210140461R00</t>
  </si>
  <si>
    <t>Ovladač domovní tlačítkový - bez signálky</t>
  </si>
  <si>
    <t>210110041R00</t>
  </si>
  <si>
    <t>Spínač zapuštěný jednopólový, řazení 1</t>
  </si>
  <si>
    <t>210110045R00</t>
  </si>
  <si>
    <t>Spínač zapuštěný střídavý, řazení 6</t>
  </si>
  <si>
    <t>34535440REL</t>
  </si>
  <si>
    <t>Přístroj spínače jednopólového, řazení 1</t>
  </si>
  <si>
    <t>34535444REL</t>
  </si>
  <si>
    <t>Přístroj přepínače střídavého, řazení 6</t>
  </si>
  <si>
    <t>34535440RE1</t>
  </si>
  <si>
    <t>Přístroj spínače jednopólového, řazení 1, s krytem, venkovní</t>
  </si>
  <si>
    <t>34535444RE1</t>
  </si>
  <si>
    <t>Přístroj přepínače střídavého, řazení 6, s krytem, venkovní</t>
  </si>
  <si>
    <t>34535435REL</t>
  </si>
  <si>
    <t>Přístroj spínače jednopólového, tlačítko, s krytem, venkovní</t>
  </si>
  <si>
    <t>34536490REL</t>
  </si>
  <si>
    <t>Kryt spínače jednoduchý</t>
  </si>
  <si>
    <t>34536700REL</t>
  </si>
  <si>
    <t>Rámeček pro spínače a zásuvky jedn.</t>
  </si>
  <si>
    <t>34536705REL</t>
  </si>
  <si>
    <t>Rámeček pro spínače a zásuvky dvoj.</t>
  </si>
  <si>
    <t>210220801R00</t>
  </si>
  <si>
    <t>Změření zemního odporu</t>
  </si>
  <si>
    <t>21022-03556REL</t>
  </si>
  <si>
    <t>Krabice s lištou pro vyrovnání potenciálu - kompl., vč. dodávky krabice s lištou</t>
  </si>
  <si>
    <t>210220321RT1</t>
  </si>
  <si>
    <t>Svorka na potrubí, včetně Cu pásku, včetně dodávky svorky + Cu pásku</t>
  </si>
  <si>
    <t>210220322REL</t>
  </si>
  <si>
    <t>Svorka na vodo baterie, vč. dodávky svorky</t>
  </si>
  <si>
    <t>210010002REL</t>
  </si>
  <si>
    <t>Trubka ohebná pod omítku, vnější průměr 20 mm, včetně dodávky trubky</t>
  </si>
  <si>
    <t>210010003REL</t>
  </si>
  <si>
    <t>Trubka ohebná pod omítku, vnější průměr 25 mm, včetně dodávky trubky</t>
  </si>
  <si>
    <t>210010005REL</t>
  </si>
  <si>
    <t>Trubka ohebná pod omítku, vnější průměr 40 mm, včetně dodávky trubky</t>
  </si>
  <si>
    <t>210020999REL</t>
  </si>
  <si>
    <t>Ucpávka protipožární stěnou/stropem, vč. materiálu</t>
  </si>
  <si>
    <t>222110401REL</t>
  </si>
  <si>
    <t>Umístění kabelového štítku, vč. dodávky štítku</t>
  </si>
  <si>
    <t>210020953REL</t>
  </si>
  <si>
    <t>Tabulka výstražná, včetně dodávky štítku/tabulky</t>
  </si>
  <si>
    <t>220260106R00</t>
  </si>
  <si>
    <t>Vyhledání vývodu nebo krabice</t>
  </si>
  <si>
    <t>210 81-0088-01</t>
  </si>
  <si>
    <t>Drobný montážní materiál</t>
  </si>
  <si>
    <t>celek</t>
  </si>
  <si>
    <t>2108804</t>
  </si>
  <si>
    <t>Nespecifikované montážní práce</t>
  </si>
  <si>
    <t>hod.</t>
  </si>
  <si>
    <t>004111010R</t>
  </si>
  <si>
    <t xml:space="preserve">Průzkumné práce </t>
  </si>
  <si>
    <t>005211020R</t>
  </si>
  <si>
    <t>Ochrana stávajících inženýrských sítí na staveništ</t>
  </si>
  <si>
    <t>005231010REL</t>
  </si>
  <si>
    <t>Verifikace vybraných zařízení</t>
  </si>
  <si>
    <t>005231010RE1</t>
  </si>
  <si>
    <t>Koordinace s investorem, aktualizace řešení, dle místního šetření</t>
  </si>
  <si>
    <t>005218801REL</t>
  </si>
  <si>
    <t>Demontáž stávající nahrazované elinstalace</t>
  </si>
  <si>
    <t>004111020REL</t>
  </si>
  <si>
    <t>Protokol vnějších vlivů</t>
  </si>
  <si>
    <t>005218802REL</t>
  </si>
  <si>
    <t>Součinnost se zapojením/el.připojení zařízení VZT, a Vytápění</t>
  </si>
  <si>
    <t>005218803REL</t>
  </si>
  <si>
    <t>Přeložení stávajících, kabelů oken pod omítku</t>
  </si>
  <si>
    <t>005218804REL</t>
  </si>
  <si>
    <t>Naložení odvoz a likvidace demontovaných zařízení</t>
  </si>
  <si>
    <t>005231020R</t>
  </si>
  <si>
    <t>Individuální a komplexní vyzkoušení</t>
  </si>
  <si>
    <t>005231010R</t>
  </si>
  <si>
    <t>Revize</t>
  </si>
  <si>
    <t>005231030R</t>
  </si>
  <si>
    <t xml:space="preserve">Zkušební provoz </t>
  </si>
  <si>
    <t>005241010R</t>
  </si>
  <si>
    <t xml:space="preserve">Dokumentace skutečného provedení </t>
  </si>
  <si>
    <t>725849205R00</t>
  </si>
  <si>
    <t>Montáž baterie sprchové podomítkové</t>
  </si>
  <si>
    <t>725849302R00.1</t>
  </si>
  <si>
    <t>Montáž sprchové růžice</t>
  </si>
  <si>
    <t>R004</t>
  </si>
  <si>
    <t>Baterie sprchová podomítková samouzavírací, chrom</t>
  </si>
  <si>
    <t>R005</t>
  </si>
  <si>
    <t>Sprchová růžice horní, nerez, d 300 mm</t>
  </si>
  <si>
    <t>725829301R00</t>
  </si>
  <si>
    <t>Montáž baterií umyvadlových a dřezových umyvadlové a dřezové stojánkové</t>
  </si>
  <si>
    <t>725869101R00</t>
  </si>
  <si>
    <t>Montáž zápachové uzávěrky umyvadlové, D 32</t>
  </si>
  <si>
    <t>725869218R00</t>
  </si>
  <si>
    <t xml:space="preserve">Montáž zápachové uzávěrky U-sifonu,  </t>
  </si>
  <si>
    <t>725860213R00</t>
  </si>
  <si>
    <t>Sifon umyvadlový HL132, D 32/40 mm</t>
  </si>
  <si>
    <t>R003</t>
  </si>
  <si>
    <t>Baterie umyvadlová stojánková s regulací teploty, samouzavírací, tlačná, chrom</t>
  </si>
  <si>
    <t xml:space="preserve">ks    </t>
  </si>
  <si>
    <t>722182011R00</t>
  </si>
  <si>
    <t>Montáž tepelné izolace potrubí lepicí páska, sponky, do DN 25</t>
  </si>
  <si>
    <t>Odkaz na mn. položky pořadí 11 : 4,40000</t>
  </si>
  <si>
    <t>Odkaz na mn. položky pořadí 12 : 4,40000</t>
  </si>
  <si>
    <t>Odkaz na mn. položky pořadí 13 : 18,22700</t>
  </si>
  <si>
    <t>Odkaz na mn. položky pořadí 14 : 31,41600</t>
  </si>
  <si>
    <t>Odkaz na mn. položky pořadí 15 : 18,70000</t>
  </si>
  <si>
    <t>Odkaz na mn. položky pořadí 16 : 22,00000</t>
  </si>
  <si>
    <t>28377100R</t>
  </si>
  <si>
    <t>Výrobek izolační pro instalace z polyethylenové pěny (PEF) tvar: pouzdro; s podélným nářezem; vnitřní d = 18 mm; tl = 6 mm; provozní teplota -40 až 90 °C</t>
  </si>
  <si>
    <t>4</t>
  </si>
  <si>
    <t>Koeficient : 0,1</t>
  </si>
  <si>
    <t>283771020R</t>
  </si>
  <si>
    <t>Výrobek izolační pro instalace z polyethylenové pěny (PEF) tvar: pouzdro; s podélným nářezem; vnitřní d = 18 mm; tl = 13 mm; provozní teplota -40 až 90 °C</t>
  </si>
  <si>
    <t>283771025R</t>
  </si>
  <si>
    <t>Výrobek izolační pro instalace z polyethylenové pěny (PEF) tvar: pouzdro; s podélným nářezem; vnitřní d = 20 mm; tl = 6 mm; provozní teplota -40 až 90 °C</t>
  </si>
  <si>
    <t>16,57</t>
  </si>
  <si>
    <t>283771027R</t>
  </si>
  <si>
    <t>Výrobek izolační pro instalace z polyethylenové pěny (PEF) tvar: pouzdro; s podélným nářezem; vnitřní d = 20 mm; tl = 13 mm; provozní teplota -40 až 90 °C</t>
  </si>
  <si>
    <t>28,56</t>
  </si>
  <si>
    <t>283771091R</t>
  </si>
  <si>
    <t>Výrobek izolační pro instalace z polyethylenové pěny (PEF) tvar: pouzdro; s podélným nářezem; vnitřní d = 25 mm; tl = 6 mm; provozní teplota -40 až 90 °C</t>
  </si>
  <si>
    <t>17</t>
  </si>
  <si>
    <t>283771092R</t>
  </si>
  <si>
    <t>Výrobek izolační pro instalace z polyethylenové pěny (PEF) tvar: pouzdro; s podélným nářezem; vnitřní d = 25 mm; tl = 13 mm; provozní teplota -40 až 90 °C</t>
  </si>
  <si>
    <t>20,0</t>
  </si>
  <si>
    <t>998713201R00</t>
  </si>
  <si>
    <t>Přesun hmot pro izolace tepelné v objektech výšky do 6 m</t>
  </si>
  <si>
    <t>POL1_7</t>
  </si>
  <si>
    <t>721171803R00</t>
  </si>
  <si>
    <t>Demontáž potrubí z novodurových trub do D 75 mm</t>
  </si>
  <si>
    <t>odpadního nebo připojovacího,</t>
  </si>
  <si>
    <t>6,5</t>
  </si>
  <si>
    <t>721171809R00</t>
  </si>
  <si>
    <t>Demontáž potrubí z novodurových trub přes D 114 mm do D 160 mm</t>
  </si>
  <si>
    <t>9,4</t>
  </si>
  <si>
    <t>721176103R00</t>
  </si>
  <si>
    <t>Potrubí HT připojovací vnější průměr D 50 mm, tloušťka stěny 1,8 mm, DN 50</t>
  </si>
  <si>
    <t>včetně tvarovek, objímek. Bez zednických výpomocí.</t>
  </si>
  <si>
    <t>5,5</t>
  </si>
  <si>
    <t>721176113R00</t>
  </si>
  <si>
    <t>Potrubí HT odpadní svislé vnější průměr D 50 mm, tloušťka stěny 1,8 mm, DN 50</t>
  </si>
  <si>
    <t>Potrubí včetně tvarovek, objímek a vložek pro tlumení hluku.</t>
  </si>
  <si>
    <t>Včetně zřízení a demontáže pomocného lešení.</t>
  </si>
  <si>
    <t>721176222R00</t>
  </si>
  <si>
    <t>Potrubí KG svodné (ležaté) v zemi vnější průměr D 110 mm, tloušťka stěny 3,2 mm, DN 100</t>
  </si>
  <si>
    <t>12,2</t>
  </si>
  <si>
    <t>721290111R00</t>
  </si>
  <si>
    <t>Zkouška těsnosti kanalizace v objektech vodou, DN 125</t>
  </si>
  <si>
    <t>725989101R00</t>
  </si>
  <si>
    <t>Montáž dvířek kovových i plastových</t>
  </si>
  <si>
    <t>R002</t>
  </si>
  <si>
    <t>Napojení na stávající rozvod - kanalizace vnitřní</t>
  </si>
  <si>
    <t>ks</t>
  </si>
  <si>
    <t>Napojení na stávající svodné potrubí kanalizace</t>
  </si>
  <si>
    <t>28615441.AR</t>
  </si>
  <si>
    <t>Kus čisticí plastový kanalizační materiál: PP; DN/OD = 50; těsnění: pryž</t>
  </si>
  <si>
    <t>55162400.AR</t>
  </si>
  <si>
    <t>Vpust podlahová materiál: plast; mřížka nerezová; dl = 123 mm; š = 123 mm; stavební v od 158 mm; odtok svislý 50/75/110 mm; zatížení: K 3; příslušenství: sifon, izolační límec</t>
  </si>
  <si>
    <t>55162545.AR</t>
  </si>
  <si>
    <t>Ventil přivzdušňovací pro splaškové potrubí, pro připojovací potrubí; s dvojitou izol. stěnou, s pryž. membránou, odnímatelná mřížka; DN 50/75/110; PP</t>
  </si>
  <si>
    <t>553476620R</t>
  </si>
  <si>
    <t>Dvířka revizní použití: sádrokarton; funkce: klasické; šířka = 200 mm; výška = 300 mm; materiál: hliník; počet křídel: 1</t>
  </si>
  <si>
    <t>721290821R00</t>
  </si>
  <si>
    <t>Vnitrostaveništní přemístění vybouraných hmot svislý , v objektech výšky do 6m</t>
  </si>
  <si>
    <t>vodorovně do 100 m</t>
  </si>
  <si>
    <t>998721101R00</t>
  </si>
  <si>
    <t>722172741R00</t>
  </si>
  <si>
    <t>Potrubí z plastických hmot z trub PP-RCT, D 16 mm, s 2,2 mm, S 3,2, polyfúzně svařované, bez zednických výpomocí</t>
  </si>
  <si>
    <t>včetně tvarovek, bez zednických výpomocí</t>
  </si>
  <si>
    <t>Potrubí včetně tvarovek a pomocného lešení o výšce podlahy do 1900 mm a pro zatížení do 1,5 kPa.</t>
  </si>
  <si>
    <t>8</t>
  </si>
  <si>
    <t>722172742R00</t>
  </si>
  <si>
    <t>Potrubí z plastických hmot z trub PP-RCT, D 20 mm, s 2,3 mm, S 3,2, polyfúzně svařované, bez zednických výpomocí</t>
  </si>
  <si>
    <t>45,13</t>
  </si>
  <si>
    <t>722172743R00</t>
  </si>
  <si>
    <t>Potrubí z plastických hmot z trub PP-RCT, D 25 mm, s 2,8 mm, S 3,2, polyfúzně svařované, bez zednických výpomocí</t>
  </si>
  <si>
    <t>37</t>
  </si>
  <si>
    <t>722280106R00</t>
  </si>
  <si>
    <t>Tlaková zkouška vodovodního potrubí do DN 32</t>
  </si>
  <si>
    <t>Včetně dodávky vody, uzavření a zabezpečení konců potrubí.</t>
  </si>
  <si>
    <t>722290234R00</t>
  </si>
  <si>
    <t>Proplach a dezinfekce vodovodního potrubí do DN 80</t>
  </si>
  <si>
    <t>Včetně dodání desinfekčního prostředku.</t>
  </si>
  <si>
    <t>733170801R00</t>
  </si>
  <si>
    <t>Demontáž potrubí z plastových trubek do D 25 mm</t>
  </si>
  <si>
    <t>734209114R00</t>
  </si>
  <si>
    <t>Montáž závitové armatury se dvěma závity, G 3/4", bez dodávky materiálu</t>
  </si>
  <si>
    <t>R001</t>
  </si>
  <si>
    <t>Napojení na stávající rozvod - vodovod vnitřní</t>
  </si>
  <si>
    <t>Napojení na stávající rozvody TV, SV, Cir</t>
  </si>
  <si>
    <t>286550901R</t>
  </si>
  <si>
    <t>Kohout uzavírací  kulový, nerozebíratelný; pro vodovod, pro pitnou vodu; DN 20,0 mm; médium voda; ovládání páčka; l = 65,0 mm</t>
  </si>
  <si>
    <t>722290821R00</t>
  </si>
  <si>
    <t>Vnitrostaveništní přemístění vybouraných hmot svislé, v objektech výšky do 6m</t>
  </si>
  <si>
    <t>vodorovně do 100 m,</t>
  </si>
  <si>
    <t>998722101R00</t>
  </si>
  <si>
    <t>Přesun hmot pro vnitřní vodovod v objektech výšky do 6 m</t>
  </si>
  <si>
    <t>725820801R00</t>
  </si>
  <si>
    <t>Demontáž baterií nástěnných do G 3/4"</t>
  </si>
  <si>
    <t>725840850R00</t>
  </si>
  <si>
    <t>Demontáž baterií sprchových diferenciálních G 3/4x1</t>
  </si>
  <si>
    <t>725590811R00</t>
  </si>
  <si>
    <t>Vnitrostaveništní  přemístění vybouraných hmot svislé, v objektech výšky do 6m</t>
  </si>
  <si>
    <t>909      R00</t>
  </si>
  <si>
    <t>Hzs-nezmeritelne stavebni prace</t>
  </si>
  <si>
    <t>h</t>
  </si>
  <si>
    <t>723120203R00</t>
  </si>
  <si>
    <t>Potrubí z trubek černých závitových svařovaných DN 20</t>
  </si>
  <si>
    <t>bezešvých ČSN 42 0250 a běžných ČSN 42 5710 - jakost 11353.0,</t>
  </si>
  <si>
    <t>Potrubí včetně tvarovek a zednických výpomocí.</t>
  </si>
  <si>
    <t>Včetně pomocného lešení o výšce podlahy do 1900 mm a pro zatížení do 1,5 kPa.</t>
  </si>
  <si>
    <t>733113114R00</t>
  </si>
  <si>
    <t>Potrubí z trubek závitových příplatek k ceně za zhotovení přípojky z ocelových trubek závitových,  ,  , DN 20</t>
  </si>
  <si>
    <t>733110806R00</t>
  </si>
  <si>
    <t>Demontáž potrubí z ocelových trubek závitových přes 15 do DN 32</t>
  </si>
  <si>
    <t>733190106R00</t>
  </si>
  <si>
    <t>Tlaková zkouška potrubí ocelových závitových, plastových, měděných do DN 32</t>
  </si>
  <si>
    <t>998733101R00</t>
  </si>
  <si>
    <t>Přesun hmot pro rozvody potrubí v objektech výšky do 6 m</t>
  </si>
  <si>
    <t>55113433.AR</t>
  </si>
  <si>
    <t>Kohout kulový plnoprůtokový; PN 42; 3/4 "; ovládání páčka</t>
  </si>
  <si>
    <t>998734101R00</t>
  </si>
  <si>
    <t>Přesun hmot pro armatury v objektech výšky do 6 m</t>
  </si>
  <si>
    <t>735291800R00</t>
  </si>
  <si>
    <t>Demontáž konzol nebo držáků otopných těles, registrů, konvektorů do odpadu</t>
  </si>
  <si>
    <t>otopných těles, registrů, konvektorů do odpadu</t>
  </si>
  <si>
    <t>R.ÚT.006</t>
  </si>
  <si>
    <t>Montáž motorické žaluzie</t>
  </si>
  <si>
    <t>R735121810R00</t>
  </si>
  <si>
    <t>Demontáž stávajících teplovzdušných jednotek</t>
  </si>
  <si>
    <t>R735169211R00</t>
  </si>
  <si>
    <t>Montáž teplovzdušné jednotky v parapetním provedení</t>
  </si>
  <si>
    <t>R.ÚT.001</t>
  </si>
  <si>
    <t>Teplovzdušná jednotka v parapetním provedení</t>
  </si>
  <si>
    <t>Nástěnná jednotka s krycí skříní (parapetní provedení), vertikální výdech vzduchu.</t>
  </si>
  <si>
    <t>Topný výkon 2,94 kW.</t>
  </si>
  <si>
    <t>Ventilátor odstředivý, 3-rychlostní ON/OFF motor (230V/1f/50Hz).</t>
  </si>
  <si>
    <t>Připojení vody na levé straně.</t>
  </si>
  <si>
    <t>Filtrace integrovaný polypropylenový vzduchový filtr.</t>
  </si>
  <si>
    <t>R.ÚT.002</t>
  </si>
  <si>
    <t>Motorizovaná žaluziová klapka</t>
  </si>
  <si>
    <t>24V AC (Včetně trafa 230V/24V)</t>
  </si>
  <si>
    <t>Krytí IP54</t>
  </si>
  <si>
    <t>R.ÚT.005</t>
  </si>
  <si>
    <t>Pár podpěrných nožek s přední mřížkou, velikost 5-6</t>
  </si>
  <si>
    <t>783424140R00</t>
  </si>
  <si>
    <t>Nátěry potrubí a armatur syntetické potrubí, do DN 50 mm, dvojnásobné se základním nátěrem</t>
  </si>
  <si>
    <t>R_3049931T00</t>
  </si>
  <si>
    <t>Likvidace odpadů staveniště</t>
  </si>
  <si>
    <t>R_3049933T00</t>
  </si>
  <si>
    <t>Pravidelný úklid staveniště vč.závěrečného úklidu</t>
  </si>
  <si>
    <t>R909      R01</t>
  </si>
  <si>
    <t>Hzs-vyplachnutí a napuštění soustavy</t>
  </si>
  <si>
    <t>R99906</t>
  </si>
  <si>
    <t>Zaškolení obsluhy včetně manuálu provozu a poučení</t>
  </si>
  <si>
    <t>904      R01</t>
  </si>
  <si>
    <t>Hzs-zkousky v ramci montaz.praci, Komplexni vyzkouseni</t>
  </si>
  <si>
    <t>HZS</t>
  </si>
  <si>
    <t>POL10_</t>
  </si>
  <si>
    <t>904      R02</t>
  </si>
  <si>
    <t>Hzs-zkousky v ramci montaz.praci, Topná zkouška</t>
  </si>
  <si>
    <t>R103</t>
  </si>
  <si>
    <t>Náklady na zařízení staveniště</t>
  </si>
  <si>
    <t>1.01</t>
  </si>
  <si>
    <t>Odvodní radiální potrubní ventilátor do kruhového potrubí d= 250 mm, m= 5 kg, D+M</t>
  </si>
  <si>
    <t>Externí dispoziční tlak ventilátoru 120 Pa při průtoku 650 m3/h.</t>
  </si>
  <si>
    <t>Včetně 2ks pružné manžety d=250 mm. Včetně nástěnného hygrostatu.</t>
  </si>
  <si>
    <t>Viz výkres číslo: D.1.2.4c-02 Půdorys a pohledy 1.NP</t>
  </si>
  <si>
    <t>1.01a</t>
  </si>
  <si>
    <t>Uzavírací klapka těsná d= 250, se servopohonem 230V s havarijní funkcí, ovládáná ON/OFF,  D+M</t>
  </si>
  <si>
    <t>1.02</t>
  </si>
  <si>
    <t>1.02a</t>
  </si>
  <si>
    <t>1.03</t>
  </si>
  <si>
    <t>Vnější záslepka s odvodem kondenzátu d=160 mm, napojení kondenzátu DN16, D+M</t>
  </si>
  <si>
    <t>1.04</t>
  </si>
  <si>
    <t>Tlumič hluku kruhový d=250 mm, délka=900 mm, pozink., D+M</t>
  </si>
  <si>
    <t>1.05</t>
  </si>
  <si>
    <t>Tlumič hluku kruhový d=250 mm, délka=600 mm, pozink., D+M</t>
  </si>
  <si>
    <t>1.06</t>
  </si>
  <si>
    <t>Vyústka obdélníková odvodní komfortní 1-řadá do kruhového potrubí 625 x 75, regulace R1, lamely, horizontální, pozink., D+M</t>
  </si>
  <si>
    <t>1.07</t>
  </si>
  <si>
    <t>Regulační klapka těsná kruhová d=250, ovl. ruční, D+M</t>
  </si>
  <si>
    <t>1.08</t>
  </si>
  <si>
    <t>Regulační klapka těsná kruhová d=160, ovl. ruční, D+M</t>
  </si>
  <si>
    <t>1.09</t>
  </si>
  <si>
    <t>Čtyřhranné ocel. potrubí sk. I třídy těsnosti B, D+M</t>
  </si>
  <si>
    <t>1.10</t>
  </si>
  <si>
    <t>Kruhové ocel. potrubí sk. I třídy těsnosti B, D+M</t>
  </si>
  <si>
    <t>1.11</t>
  </si>
  <si>
    <t>Tvrzená, nenasákavá protihluková izolace tl. 6 cm - iz. deskami nebo pásy, D+M</t>
  </si>
  <si>
    <t>s Al. polepem přip. na trny, přelepení spojů Al. páskou</t>
  </si>
  <si>
    <t>1.100</t>
  </si>
  <si>
    <t>Demontáž stávajícího odvodního ventilátoru, včetně demontáže závěsů, včetně odvozu a ekologické, likvidace.</t>
  </si>
  <si>
    <t>Silové odpojení ventilátoru a s tím spojené úkony jsou dodávkou profese silnoproud viz TZ.</t>
  </si>
  <si>
    <t>Viz výkres číslo: D.1.2.4c-03 Půdorys a pohledy 1.NP demontáže</t>
  </si>
  <si>
    <t>1.101</t>
  </si>
  <si>
    <t>Demontáž stávajícího VZT potrubí, včetně izolací, závěsů potrubních a koncových elementů, včetně, odvozu a ekologické likvidace.</t>
  </si>
  <si>
    <t>1.200</t>
  </si>
  <si>
    <t>Montážní materiál k z.č. 1</t>
  </si>
  <si>
    <t>kg</t>
  </si>
  <si>
    <t>1.201</t>
  </si>
  <si>
    <t>Zaregulování z.č. 1, koordinace s profesí silnoproud</t>
  </si>
  <si>
    <t>hod</t>
  </si>
  <si>
    <t>1.202</t>
  </si>
  <si>
    <t>Dopravné (doprava na staveniště a vnitrostaveništní doprava, % z ceny materiálu)</t>
  </si>
  <si>
    <t>1.203</t>
  </si>
  <si>
    <t>Přesun hmot (% z ceny montáže)</t>
  </si>
  <si>
    <t>1.204</t>
  </si>
  <si>
    <t>Inženýrská koordinační činnost</t>
  </si>
  <si>
    <t>1.208</t>
  </si>
  <si>
    <t>Komplexní zkoušky, uvedení do provozu</t>
  </si>
  <si>
    <t>1.209</t>
  </si>
  <si>
    <t>Finální provozní zkoušky v délce minimálně 1 týdne bezporuchového provozu v automatickém režimu při, výchozím nastavení zhotovitelem</t>
  </si>
  <si>
    <t>1.210</t>
  </si>
  <si>
    <t>Zaškolení obsluhy</t>
  </si>
  <si>
    <t>1.211</t>
  </si>
  <si>
    <t>Čištění a desinfekce VZT zařízení</t>
  </si>
  <si>
    <t>1.212</t>
  </si>
  <si>
    <t>Dílenská a dodavatelská dokumentace</t>
  </si>
  <si>
    <t>1.213</t>
  </si>
  <si>
    <t>PD skutečného provedení</t>
  </si>
  <si>
    <t>1.214</t>
  </si>
  <si>
    <t>Vypracování provozního řádu</t>
  </si>
  <si>
    <t>2.01</t>
  </si>
  <si>
    <t>Pozinkovaná protidešťová žaluzie, široké lamely se sítem a rámečkem, 500 x 200 mm, D+M</t>
  </si>
  <si>
    <t>RAL dle arch.-stav. řešení - nutné vzorkování</t>
  </si>
  <si>
    <t>2.02</t>
  </si>
  <si>
    <t>2.03</t>
  </si>
  <si>
    <t>2.200</t>
  </si>
  <si>
    <t>Montážní materiál k z.č. 2</t>
  </si>
  <si>
    <t>2.201</t>
  </si>
  <si>
    <t>2.202</t>
  </si>
  <si>
    <t>2.203</t>
  </si>
  <si>
    <t>2.204</t>
  </si>
  <si>
    <t>2.205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</si>
</sst>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rgb="FFDF7000"/>
      <name val="Arial CE"/>
      <charset val="238"/>
    </font>
    <font>
      <sz val="8"/>
      <color indexed="9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1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3.2" x14ac:dyDescent="0.25"/>
  <sheetData>
    <row r="1" spans="1:7" x14ac:dyDescent="0.25">
      <c r="A1" s="21" t="s">
        <v>38</v>
      </c>
    </row>
    <row r="2" spans="1:7" ht="57.75" customHeight="1" x14ac:dyDescent="0.25">
      <c r="A2" s="106" t="s">
        <v>39</v>
      </c>
      <c r="B2" s="106"/>
      <c r="C2" s="106"/>
      <c r="D2" s="106"/>
      <c r="E2" s="106"/>
      <c r="F2" s="106"/>
      <c r="G2" s="106"/>
    </row>
  </sheetData>
  <sheetProtection algorithmName="SHA-512" hashValue="6swlujfxDvdfbtIEjoWYiWt8GRtEqBBSc5c8nGjFRAwkrYOV84k0pjJPhKojHqh8jv5E5BtK5vTNWPQWHlmi6w==" saltValue="4jNkV21thl1JaiDe6iyS8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8"/>
  <sheetViews>
    <sheetView showGridLines="0" topLeftCell="B25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76" t="s">
        <v>41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5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5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5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5">
      <c r="A5" s="2"/>
      <c r="B5" s="31" t="s">
        <v>42</v>
      </c>
      <c r="D5" s="91"/>
      <c r="E5" s="92"/>
      <c r="F5" s="92"/>
      <c r="G5" s="92"/>
      <c r="H5" s="18" t="s">
        <v>40</v>
      </c>
      <c r="I5" s="22"/>
      <c r="J5" s="8"/>
    </row>
    <row r="6" spans="1:15" ht="15.75" customHeight="1" x14ac:dyDescent="0.25">
      <c r="A6" s="2"/>
      <c r="B6" s="28"/>
      <c r="C6" s="55"/>
      <c r="D6" s="85"/>
      <c r="E6" s="93"/>
      <c r="F6" s="93"/>
      <c r="G6" s="93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94"/>
      <c r="F7" s="95"/>
      <c r="G7" s="95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5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5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5">
      <c r="A16" s="194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SUMIF(F61:F94,A16,I61:I94)+SUMIF(F61:F94,"PSU",I61:I94)</f>
        <v>0</v>
      </c>
      <c r="J16" s="84"/>
    </row>
    <row r="17" spans="1:10" ht="23.25" customHeight="1" x14ac:dyDescent="0.25">
      <c r="A17" s="194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SUMIF(F61:F94,A17,I61:I94)</f>
        <v>0</v>
      </c>
      <c r="J17" s="84"/>
    </row>
    <row r="18" spans="1:10" ht="23.25" customHeight="1" x14ac:dyDescent="0.25">
      <c r="A18" s="194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SUMIF(F61:F94,A18,I61:I94)</f>
        <v>0</v>
      </c>
      <c r="J18" s="84"/>
    </row>
    <row r="19" spans="1:10" ht="23.25" customHeight="1" x14ac:dyDescent="0.25">
      <c r="A19" s="194" t="s">
        <v>137</v>
      </c>
      <c r="B19" s="38" t="s">
        <v>27</v>
      </c>
      <c r="C19" s="62"/>
      <c r="D19" s="63"/>
      <c r="E19" s="82"/>
      <c r="F19" s="83"/>
      <c r="G19" s="82"/>
      <c r="H19" s="83"/>
      <c r="I19" s="82">
        <f>SUMIF(F61:F94,A19,I61:I94)</f>
        <v>0</v>
      </c>
      <c r="J19" s="84"/>
    </row>
    <row r="20" spans="1:10" ht="23.25" customHeight="1" x14ac:dyDescent="0.25">
      <c r="A20" s="194" t="s">
        <v>138</v>
      </c>
      <c r="B20" s="38" t="s">
        <v>28</v>
      </c>
      <c r="C20" s="62"/>
      <c r="D20" s="63"/>
      <c r="E20" s="82"/>
      <c r="F20" s="83"/>
      <c r="G20" s="82"/>
      <c r="H20" s="83"/>
      <c r="I20" s="82">
        <f>SUMIF(F61:F94,A20,I61:I94)</f>
        <v>0</v>
      </c>
      <c r="J20" s="84"/>
    </row>
    <row r="21" spans="1:10" ht="23.25" customHeight="1" x14ac:dyDescent="0.25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101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7">
        <f>A23</f>
        <v>0</v>
      </c>
      <c r="H24" s="98"/>
      <c r="I24" s="98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A25</f>
        <v>0</v>
      </c>
      <c r="H26" s="80"/>
      <c r="I26" s="80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1">
        <f>CenaCelkem-(ZakladDPHSni+DPHSni+ZakladDPHZakl+DPHZakl)</f>
        <v>0</v>
      </c>
      <c r="H27" s="81"/>
      <c r="I27" s="81"/>
      <c r="J27" s="41" t="str">
        <f t="shared" si="0"/>
        <v>CZK</v>
      </c>
    </row>
    <row r="28" spans="1:10" ht="27.75" hidden="1" customHeight="1" thickBot="1" x14ac:dyDescent="0.3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60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5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45</v>
      </c>
      <c r="C39" s="145"/>
      <c r="D39" s="145"/>
      <c r="E39" s="145"/>
      <c r="F39" s="146">
        <f>'SO 01 01 Pol'!AE524+'SO 01 02 Pol'!AE76+'SO 01 03 Pol'!AE119+'SO 01 04 Pol'!AE55+'SO 01 05 Pol'!AE73</f>
        <v>0</v>
      </c>
      <c r="G39" s="147">
        <f>'SO 01 01 Pol'!AF524+'SO 01 02 Pol'!AF76+'SO 01 03 Pol'!AF119+'SO 01 04 Pol'!AF55+'SO 01 05 Pol'!AF73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5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5">
      <c r="A41" s="134">
        <v>2</v>
      </c>
      <c r="B41" s="150" t="s">
        <v>47</v>
      </c>
      <c r="C41" s="151" t="s">
        <v>48</v>
      </c>
      <c r="D41" s="151"/>
      <c r="E41" s="151"/>
      <c r="F41" s="152">
        <f>'SO 01 01 Pol'!AE524+'SO 01 02 Pol'!AE76+'SO 01 03 Pol'!AE119+'SO 01 04 Pol'!AE55+'SO 01 05 Pol'!AE73</f>
        <v>0</v>
      </c>
      <c r="G41" s="153">
        <f>'SO 01 01 Pol'!AF524+'SO 01 02 Pol'!AF76+'SO 01 03 Pol'!AF119+'SO 01 04 Pol'!AF55+'SO 01 05 Pol'!AF73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5">
      <c r="A42" s="134">
        <v>3</v>
      </c>
      <c r="B42" s="155" t="s">
        <v>49</v>
      </c>
      <c r="C42" s="145" t="s">
        <v>50</v>
      </c>
      <c r="D42" s="145"/>
      <c r="E42" s="145"/>
      <c r="F42" s="156">
        <f>'SO 01 01 Pol'!AE524</f>
        <v>0</v>
      </c>
      <c r="G42" s="148">
        <f>'SO 01 01 Pol'!AF524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5">
      <c r="A43" s="134">
        <v>3</v>
      </c>
      <c r="B43" s="155" t="s">
        <v>51</v>
      </c>
      <c r="C43" s="145" t="s">
        <v>52</v>
      </c>
      <c r="D43" s="145"/>
      <c r="E43" s="145"/>
      <c r="F43" s="156">
        <f>'SO 01 02 Pol'!AE76</f>
        <v>0</v>
      </c>
      <c r="G43" s="148">
        <f>'SO 01 02 Pol'!AF76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5">
      <c r="A44" s="134">
        <v>3</v>
      </c>
      <c r="B44" s="155" t="s">
        <v>53</v>
      </c>
      <c r="C44" s="145" t="s">
        <v>54</v>
      </c>
      <c r="D44" s="145"/>
      <c r="E44" s="145"/>
      <c r="F44" s="156">
        <f>'SO 01 03 Pol'!AE119</f>
        <v>0</v>
      </c>
      <c r="G44" s="148">
        <f>'SO 01 03 Pol'!AF119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5">
      <c r="A45" s="134">
        <v>3</v>
      </c>
      <c r="B45" s="155" t="s">
        <v>55</v>
      </c>
      <c r="C45" s="145" t="s">
        <v>56</v>
      </c>
      <c r="D45" s="145"/>
      <c r="E45" s="145"/>
      <c r="F45" s="156">
        <f>'SO 01 04 Pol'!AE55</f>
        <v>0</v>
      </c>
      <c r="G45" s="148">
        <f>'SO 01 04 Pol'!AF55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5">
      <c r="A46" s="134">
        <v>3</v>
      </c>
      <c r="B46" s="155" t="s">
        <v>57</v>
      </c>
      <c r="C46" s="145" t="s">
        <v>58</v>
      </c>
      <c r="D46" s="145"/>
      <c r="E46" s="145"/>
      <c r="F46" s="156">
        <f>'SO 01 05 Pol'!AE73</f>
        <v>0</v>
      </c>
      <c r="G46" s="148">
        <f>'SO 01 05 Pol'!AF73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5">
      <c r="A47" s="134"/>
      <c r="B47" s="157" t="s">
        <v>59</v>
      </c>
      <c r="C47" s="158"/>
      <c r="D47" s="158"/>
      <c r="E47" s="159"/>
      <c r="F47" s="160">
        <f>SUMIF(A39:A46,"=1",F39:F46)</f>
        <v>0</v>
      </c>
      <c r="G47" s="161">
        <f>SUMIF(A39:A46,"=1",G39:G46)</f>
        <v>0</v>
      </c>
      <c r="H47" s="161">
        <f>SUMIF(A39:A46,"=1",H39:H46)</f>
        <v>0</v>
      </c>
      <c r="I47" s="161">
        <f>SUMIF(A39:A46,"=1",I39:I46)</f>
        <v>0</v>
      </c>
      <c r="J47" s="162">
        <f>SUMIF(A39:A46,"=1",J39:J46)</f>
        <v>0</v>
      </c>
    </row>
    <row r="49" spans="1:10" x14ac:dyDescent="0.25">
      <c r="A49" t="s">
        <v>61</v>
      </c>
      <c r="B49" t="s">
        <v>62</v>
      </c>
    </row>
    <row r="50" spans="1:10" x14ac:dyDescent="0.25">
      <c r="A50" t="s">
        <v>63</v>
      </c>
      <c r="B50" t="s">
        <v>64</v>
      </c>
    </row>
    <row r="51" spans="1:10" x14ac:dyDescent="0.25">
      <c r="A51" t="s">
        <v>65</v>
      </c>
      <c r="B51" t="s">
        <v>66</v>
      </c>
    </row>
    <row r="52" spans="1:10" x14ac:dyDescent="0.25">
      <c r="A52" t="s">
        <v>65</v>
      </c>
      <c r="B52" t="s">
        <v>67</v>
      </c>
    </row>
    <row r="53" spans="1:10" x14ac:dyDescent="0.25">
      <c r="A53" t="s">
        <v>65</v>
      </c>
      <c r="B53" t="s">
        <v>68</v>
      </c>
    </row>
    <row r="54" spans="1:10" x14ac:dyDescent="0.25">
      <c r="A54" t="s">
        <v>65</v>
      </c>
      <c r="B54" t="s">
        <v>69</v>
      </c>
    </row>
    <row r="55" spans="1:10" x14ac:dyDescent="0.25">
      <c r="A55" t="s">
        <v>65</v>
      </c>
      <c r="B55" t="s">
        <v>70</v>
      </c>
    </row>
    <row r="58" spans="1:10" ht="15.6" x14ac:dyDescent="0.3">
      <c r="B58" s="173" t="s">
        <v>71</v>
      </c>
    </row>
    <row r="60" spans="1:10" ht="25.5" customHeight="1" x14ac:dyDescent="0.25">
      <c r="A60" s="175"/>
      <c r="B60" s="178" t="s">
        <v>17</v>
      </c>
      <c r="C60" s="178" t="s">
        <v>5</v>
      </c>
      <c r="D60" s="179"/>
      <c r="E60" s="179"/>
      <c r="F60" s="180" t="s">
        <v>72</v>
      </c>
      <c r="G60" s="180"/>
      <c r="H60" s="180"/>
      <c r="I60" s="180" t="s">
        <v>29</v>
      </c>
      <c r="J60" s="180" t="s">
        <v>0</v>
      </c>
    </row>
    <row r="61" spans="1:10" ht="36.75" customHeight="1" x14ac:dyDescent="0.25">
      <c r="A61" s="176"/>
      <c r="B61" s="181" t="s">
        <v>73</v>
      </c>
      <c r="C61" s="182" t="s">
        <v>74</v>
      </c>
      <c r="D61" s="183"/>
      <c r="E61" s="183"/>
      <c r="F61" s="190" t="s">
        <v>24</v>
      </c>
      <c r="G61" s="191"/>
      <c r="H61" s="191"/>
      <c r="I61" s="191">
        <f>'SO 01 05 Pol'!G8</f>
        <v>0</v>
      </c>
      <c r="J61" s="187" t="str">
        <f>IF(I95=0,"",I61/I95*100)</f>
        <v/>
      </c>
    </row>
    <row r="62" spans="1:10" ht="36.75" customHeight="1" x14ac:dyDescent="0.25">
      <c r="A62" s="176"/>
      <c r="B62" s="181" t="s">
        <v>75</v>
      </c>
      <c r="C62" s="182" t="s">
        <v>76</v>
      </c>
      <c r="D62" s="183"/>
      <c r="E62" s="183"/>
      <c r="F62" s="190" t="s">
        <v>24</v>
      </c>
      <c r="G62" s="191"/>
      <c r="H62" s="191"/>
      <c r="I62" s="191">
        <f>'SO 01 05 Pol'!G57</f>
        <v>0</v>
      </c>
      <c r="J62" s="187" t="str">
        <f>IF(I95=0,"",I62/I95*100)</f>
        <v/>
      </c>
    </row>
    <row r="63" spans="1:10" ht="36.75" customHeight="1" x14ac:dyDescent="0.25">
      <c r="A63" s="176"/>
      <c r="B63" s="181" t="s">
        <v>77</v>
      </c>
      <c r="C63" s="182" t="s">
        <v>78</v>
      </c>
      <c r="D63" s="183"/>
      <c r="E63" s="183"/>
      <c r="F63" s="190" t="s">
        <v>24</v>
      </c>
      <c r="G63" s="191"/>
      <c r="H63" s="191"/>
      <c r="I63" s="191">
        <f>'SO 01 01 Pol'!G8</f>
        <v>0</v>
      </c>
      <c r="J63" s="187" t="str">
        <f>IF(I95=0,"",I63/I95*100)</f>
        <v/>
      </c>
    </row>
    <row r="64" spans="1:10" ht="36.75" customHeight="1" x14ac:dyDescent="0.25">
      <c r="A64" s="176"/>
      <c r="B64" s="181" t="s">
        <v>79</v>
      </c>
      <c r="C64" s="182" t="s">
        <v>80</v>
      </c>
      <c r="D64" s="183"/>
      <c r="E64" s="183"/>
      <c r="F64" s="190" t="s">
        <v>24</v>
      </c>
      <c r="G64" s="191"/>
      <c r="H64" s="191"/>
      <c r="I64" s="191">
        <f>'SO 01 01 Pol'!G13</f>
        <v>0</v>
      </c>
      <c r="J64" s="187" t="str">
        <f>IF(I95=0,"",I64/I95*100)</f>
        <v/>
      </c>
    </row>
    <row r="65" spans="1:10" ht="36.75" customHeight="1" x14ac:dyDescent="0.25">
      <c r="A65" s="176"/>
      <c r="B65" s="181" t="s">
        <v>81</v>
      </c>
      <c r="C65" s="182" t="s">
        <v>82</v>
      </c>
      <c r="D65" s="183"/>
      <c r="E65" s="183"/>
      <c r="F65" s="190" t="s">
        <v>24</v>
      </c>
      <c r="G65" s="191"/>
      <c r="H65" s="191"/>
      <c r="I65" s="191">
        <f>'SO 01 01 Pol'!G28</f>
        <v>0</v>
      </c>
      <c r="J65" s="187" t="str">
        <f>IF(I95=0,"",I65/I95*100)</f>
        <v/>
      </c>
    </row>
    <row r="66" spans="1:10" ht="36.75" customHeight="1" x14ac:dyDescent="0.25">
      <c r="A66" s="176"/>
      <c r="B66" s="181" t="s">
        <v>83</v>
      </c>
      <c r="C66" s="182" t="s">
        <v>84</v>
      </c>
      <c r="D66" s="183"/>
      <c r="E66" s="183"/>
      <c r="F66" s="190" t="s">
        <v>24</v>
      </c>
      <c r="G66" s="191"/>
      <c r="H66" s="191"/>
      <c r="I66" s="191">
        <f>'SO 01 01 Pol'!G87</f>
        <v>0</v>
      </c>
      <c r="J66" s="187" t="str">
        <f>IF(I95=0,"",I66/I95*100)</f>
        <v/>
      </c>
    </row>
    <row r="67" spans="1:10" ht="36.75" customHeight="1" x14ac:dyDescent="0.25">
      <c r="A67" s="176"/>
      <c r="B67" s="181" t="s">
        <v>85</v>
      </c>
      <c r="C67" s="182" t="s">
        <v>86</v>
      </c>
      <c r="D67" s="183"/>
      <c r="E67" s="183"/>
      <c r="F67" s="190" t="s">
        <v>24</v>
      </c>
      <c r="G67" s="191"/>
      <c r="H67" s="191"/>
      <c r="I67" s="191">
        <f>'SO 01 01 Pol'!G93</f>
        <v>0</v>
      </c>
      <c r="J67" s="187" t="str">
        <f>IF(I95=0,"",I67/I95*100)</f>
        <v/>
      </c>
    </row>
    <row r="68" spans="1:10" ht="36.75" customHeight="1" x14ac:dyDescent="0.25">
      <c r="A68" s="176"/>
      <c r="B68" s="181" t="s">
        <v>87</v>
      </c>
      <c r="C68" s="182" t="s">
        <v>88</v>
      </c>
      <c r="D68" s="183"/>
      <c r="E68" s="183"/>
      <c r="F68" s="190" t="s">
        <v>24</v>
      </c>
      <c r="G68" s="191"/>
      <c r="H68" s="191"/>
      <c r="I68" s="191">
        <f>'SO 01 01 Pol'!G131</f>
        <v>0</v>
      </c>
      <c r="J68" s="187" t="str">
        <f>IF(I95=0,"",I68/I95*100)</f>
        <v/>
      </c>
    </row>
    <row r="69" spans="1:10" ht="36.75" customHeight="1" x14ac:dyDescent="0.25">
      <c r="A69" s="176"/>
      <c r="B69" s="181" t="s">
        <v>89</v>
      </c>
      <c r="C69" s="182" t="s">
        <v>90</v>
      </c>
      <c r="D69" s="183"/>
      <c r="E69" s="183"/>
      <c r="F69" s="190" t="s">
        <v>24</v>
      </c>
      <c r="G69" s="191"/>
      <c r="H69" s="191"/>
      <c r="I69" s="191">
        <f>'SO 01 01 Pol'!G142</f>
        <v>0</v>
      </c>
      <c r="J69" s="187" t="str">
        <f>IF(I95=0,"",I69/I95*100)</f>
        <v/>
      </c>
    </row>
    <row r="70" spans="1:10" ht="36.75" customHeight="1" x14ac:dyDescent="0.25">
      <c r="A70" s="176"/>
      <c r="B70" s="181" t="s">
        <v>91</v>
      </c>
      <c r="C70" s="182" t="s">
        <v>92</v>
      </c>
      <c r="D70" s="183"/>
      <c r="E70" s="183"/>
      <c r="F70" s="190" t="s">
        <v>24</v>
      </c>
      <c r="G70" s="191"/>
      <c r="H70" s="191"/>
      <c r="I70" s="191">
        <f>'SO 01 01 Pol'!G153</f>
        <v>0</v>
      </c>
      <c r="J70" s="187" t="str">
        <f>IF(I95=0,"",I70/I95*100)</f>
        <v/>
      </c>
    </row>
    <row r="71" spans="1:10" ht="36.75" customHeight="1" x14ac:dyDescent="0.25">
      <c r="A71" s="176"/>
      <c r="B71" s="181" t="s">
        <v>93</v>
      </c>
      <c r="C71" s="182" t="s">
        <v>94</v>
      </c>
      <c r="D71" s="183"/>
      <c r="E71" s="183"/>
      <c r="F71" s="190" t="s">
        <v>24</v>
      </c>
      <c r="G71" s="191"/>
      <c r="H71" s="191"/>
      <c r="I71" s="191">
        <f>'SO 01 01 Pol'!G233</f>
        <v>0</v>
      </c>
      <c r="J71" s="187" t="str">
        <f>IF(I95=0,"",I71/I95*100)</f>
        <v/>
      </c>
    </row>
    <row r="72" spans="1:10" ht="36.75" customHeight="1" x14ac:dyDescent="0.25">
      <c r="A72" s="176"/>
      <c r="B72" s="181" t="s">
        <v>95</v>
      </c>
      <c r="C72" s="182" t="s">
        <v>96</v>
      </c>
      <c r="D72" s="183"/>
      <c r="E72" s="183"/>
      <c r="F72" s="190" t="s">
        <v>24</v>
      </c>
      <c r="G72" s="191"/>
      <c r="H72" s="191"/>
      <c r="I72" s="191">
        <f>'SO 01 03 Pol'!G8</f>
        <v>0</v>
      </c>
      <c r="J72" s="187" t="str">
        <f>IF(I95=0,"",I72/I95*100)</f>
        <v/>
      </c>
    </row>
    <row r="73" spans="1:10" ht="36.75" customHeight="1" x14ac:dyDescent="0.25">
      <c r="A73" s="176"/>
      <c r="B73" s="181" t="s">
        <v>97</v>
      </c>
      <c r="C73" s="182" t="s">
        <v>98</v>
      </c>
      <c r="D73" s="183"/>
      <c r="E73" s="183"/>
      <c r="F73" s="190" t="s">
        <v>24</v>
      </c>
      <c r="G73" s="191"/>
      <c r="H73" s="191"/>
      <c r="I73" s="191">
        <f>'SO 01 03 Pol'!G13</f>
        <v>0</v>
      </c>
      <c r="J73" s="187" t="str">
        <f>IF(I95=0,"",I73/I95*100)</f>
        <v/>
      </c>
    </row>
    <row r="74" spans="1:10" ht="36.75" customHeight="1" x14ac:dyDescent="0.25">
      <c r="A74" s="176"/>
      <c r="B74" s="181" t="s">
        <v>99</v>
      </c>
      <c r="C74" s="182" t="s">
        <v>100</v>
      </c>
      <c r="D74" s="183"/>
      <c r="E74" s="183"/>
      <c r="F74" s="190" t="s">
        <v>25</v>
      </c>
      <c r="G74" s="191"/>
      <c r="H74" s="191"/>
      <c r="I74" s="191">
        <f>'SO 01 01 Pol'!G236</f>
        <v>0</v>
      </c>
      <c r="J74" s="187" t="str">
        <f>IF(I95=0,"",I74/I95*100)</f>
        <v/>
      </c>
    </row>
    <row r="75" spans="1:10" ht="36.75" customHeight="1" x14ac:dyDescent="0.25">
      <c r="A75" s="176"/>
      <c r="B75" s="181" t="s">
        <v>101</v>
      </c>
      <c r="C75" s="182" t="s">
        <v>102</v>
      </c>
      <c r="D75" s="183"/>
      <c r="E75" s="183"/>
      <c r="F75" s="190" t="s">
        <v>25</v>
      </c>
      <c r="G75" s="191"/>
      <c r="H75" s="191"/>
      <c r="I75" s="191">
        <f>'SO 01 03 Pol'!G19</f>
        <v>0</v>
      </c>
      <c r="J75" s="187" t="str">
        <f>IF(I95=0,"",I75/I95*100)</f>
        <v/>
      </c>
    </row>
    <row r="76" spans="1:10" ht="36.75" customHeight="1" x14ac:dyDescent="0.25">
      <c r="A76" s="176"/>
      <c r="B76" s="181" t="s">
        <v>103</v>
      </c>
      <c r="C76" s="182" t="s">
        <v>104</v>
      </c>
      <c r="D76" s="183"/>
      <c r="E76" s="183"/>
      <c r="F76" s="190" t="s">
        <v>25</v>
      </c>
      <c r="G76" s="191"/>
      <c r="H76" s="191"/>
      <c r="I76" s="191">
        <f>'SO 01 01 Pol'!G282+'SO 01 03 Pol'!G47</f>
        <v>0</v>
      </c>
      <c r="J76" s="187" t="str">
        <f>IF(I95=0,"",I76/I95*100)</f>
        <v/>
      </c>
    </row>
    <row r="77" spans="1:10" ht="36.75" customHeight="1" x14ac:dyDescent="0.25">
      <c r="A77" s="176"/>
      <c r="B77" s="181" t="s">
        <v>105</v>
      </c>
      <c r="C77" s="182" t="s">
        <v>106</v>
      </c>
      <c r="D77" s="183"/>
      <c r="E77" s="183"/>
      <c r="F77" s="190" t="s">
        <v>25</v>
      </c>
      <c r="G77" s="191"/>
      <c r="H77" s="191"/>
      <c r="I77" s="191">
        <f>'SO 01 03 Pol'!G82</f>
        <v>0</v>
      </c>
      <c r="J77" s="187" t="str">
        <f>IF(I95=0,"",I77/I95*100)</f>
        <v/>
      </c>
    </row>
    <row r="78" spans="1:10" ht="36.75" customHeight="1" x14ac:dyDescent="0.25">
      <c r="A78" s="176"/>
      <c r="B78" s="181" t="s">
        <v>107</v>
      </c>
      <c r="C78" s="182" t="s">
        <v>108</v>
      </c>
      <c r="D78" s="183"/>
      <c r="E78" s="183"/>
      <c r="F78" s="190" t="s">
        <v>25</v>
      </c>
      <c r="G78" s="191"/>
      <c r="H78" s="191"/>
      <c r="I78" s="191">
        <f>'SO 01 01 Pol'!G292+'SO 01 03 Pol'!G111</f>
        <v>0</v>
      </c>
      <c r="J78" s="187" t="str">
        <f>IF(I95=0,"",I78/I95*100)</f>
        <v/>
      </c>
    </row>
    <row r="79" spans="1:10" ht="36.75" customHeight="1" x14ac:dyDescent="0.25">
      <c r="A79" s="176"/>
      <c r="B79" s="181" t="s">
        <v>109</v>
      </c>
      <c r="C79" s="182" t="s">
        <v>110</v>
      </c>
      <c r="D79" s="183"/>
      <c r="E79" s="183"/>
      <c r="F79" s="190" t="s">
        <v>25</v>
      </c>
      <c r="G79" s="191"/>
      <c r="H79" s="191"/>
      <c r="I79" s="191">
        <f>'SO 01 01 Pol'!G309</f>
        <v>0</v>
      </c>
      <c r="J79" s="187" t="str">
        <f>IF(I95=0,"",I79/I95*100)</f>
        <v/>
      </c>
    </row>
    <row r="80" spans="1:10" ht="36.75" customHeight="1" x14ac:dyDescent="0.25">
      <c r="A80" s="176"/>
      <c r="B80" s="181" t="s">
        <v>111</v>
      </c>
      <c r="C80" s="182" t="s">
        <v>58</v>
      </c>
      <c r="D80" s="183"/>
      <c r="E80" s="183"/>
      <c r="F80" s="190" t="s">
        <v>25</v>
      </c>
      <c r="G80" s="191"/>
      <c r="H80" s="191"/>
      <c r="I80" s="191">
        <f>'SO 01 01 Pol'!G317</f>
        <v>0</v>
      </c>
      <c r="J80" s="187" t="str">
        <f>IF(I95=0,"",I80/I95*100)</f>
        <v/>
      </c>
    </row>
    <row r="81" spans="1:10" ht="36.75" customHeight="1" x14ac:dyDescent="0.25">
      <c r="A81" s="176"/>
      <c r="B81" s="181" t="s">
        <v>112</v>
      </c>
      <c r="C81" s="182" t="s">
        <v>113</v>
      </c>
      <c r="D81" s="183"/>
      <c r="E81" s="183"/>
      <c r="F81" s="190" t="s">
        <v>25</v>
      </c>
      <c r="G81" s="191"/>
      <c r="H81" s="191"/>
      <c r="I81" s="191">
        <f>'SO 01 04 Pol'!G8</f>
        <v>0</v>
      </c>
      <c r="J81" s="187" t="str">
        <f>IF(I95=0,"",I81/I95*100)</f>
        <v/>
      </c>
    </row>
    <row r="82" spans="1:10" ht="36.75" customHeight="1" x14ac:dyDescent="0.25">
      <c r="A82" s="176"/>
      <c r="B82" s="181" t="s">
        <v>114</v>
      </c>
      <c r="C82" s="182" t="s">
        <v>115</v>
      </c>
      <c r="D82" s="183"/>
      <c r="E82" s="183"/>
      <c r="F82" s="190" t="s">
        <v>25</v>
      </c>
      <c r="G82" s="191"/>
      <c r="H82" s="191"/>
      <c r="I82" s="191">
        <f>'SO 01 04 Pol'!G18</f>
        <v>0</v>
      </c>
      <c r="J82" s="187" t="str">
        <f>IF(I95=0,"",I82/I95*100)</f>
        <v/>
      </c>
    </row>
    <row r="83" spans="1:10" ht="36.75" customHeight="1" x14ac:dyDescent="0.25">
      <c r="A83" s="176"/>
      <c r="B83" s="181" t="s">
        <v>116</v>
      </c>
      <c r="C83" s="182" t="s">
        <v>117</v>
      </c>
      <c r="D83" s="183"/>
      <c r="E83" s="183"/>
      <c r="F83" s="190" t="s">
        <v>25</v>
      </c>
      <c r="G83" s="191"/>
      <c r="H83" s="191"/>
      <c r="I83" s="191">
        <f>'SO 01 01 Pol'!G334+'SO 01 04 Pol'!G22</f>
        <v>0</v>
      </c>
      <c r="J83" s="187" t="str">
        <f>IF(I95=0,"",I83/I95*100)</f>
        <v/>
      </c>
    </row>
    <row r="84" spans="1:10" ht="36.75" customHeight="1" x14ac:dyDescent="0.25">
      <c r="A84" s="176"/>
      <c r="B84" s="181" t="s">
        <v>118</v>
      </c>
      <c r="C84" s="182" t="s">
        <v>119</v>
      </c>
      <c r="D84" s="183"/>
      <c r="E84" s="183"/>
      <c r="F84" s="190" t="s">
        <v>25</v>
      </c>
      <c r="G84" s="191"/>
      <c r="H84" s="191"/>
      <c r="I84" s="191">
        <f>'SO 01 04 Pol'!G29</f>
        <v>0</v>
      </c>
      <c r="J84" s="187" t="str">
        <f>IF(I95=0,"",I84/I95*100)</f>
        <v/>
      </c>
    </row>
    <row r="85" spans="1:10" ht="36.75" customHeight="1" x14ac:dyDescent="0.25">
      <c r="A85" s="176"/>
      <c r="B85" s="181" t="s">
        <v>120</v>
      </c>
      <c r="C85" s="182" t="s">
        <v>121</v>
      </c>
      <c r="D85" s="183"/>
      <c r="E85" s="183"/>
      <c r="F85" s="190" t="s">
        <v>25</v>
      </c>
      <c r="G85" s="191"/>
      <c r="H85" s="191"/>
      <c r="I85" s="191">
        <f>'SO 01 01 Pol'!G351</f>
        <v>0</v>
      </c>
      <c r="J85" s="187" t="str">
        <f>IF(I95=0,"",I85/I95*100)</f>
        <v/>
      </c>
    </row>
    <row r="86" spans="1:10" ht="36.75" customHeight="1" x14ac:dyDescent="0.25">
      <c r="A86" s="176"/>
      <c r="B86" s="181" t="s">
        <v>122</v>
      </c>
      <c r="C86" s="182" t="s">
        <v>123</v>
      </c>
      <c r="D86" s="183"/>
      <c r="E86" s="183"/>
      <c r="F86" s="190" t="s">
        <v>25</v>
      </c>
      <c r="G86" s="191"/>
      <c r="H86" s="191"/>
      <c r="I86" s="191">
        <f>'SO 01 01 Pol'!G368</f>
        <v>0</v>
      </c>
      <c r="J86" s="187" t="str">
        <f>IF(I95=0,"",I86/I95*100)</f>
        <v/>
      </c>
    </row>
    <row r="87" spans="1:10" ht="36.75" customHeight="1" x14ac:dyDescent="0.25">
      <c r="A87" s="176"/>
      <c r="B87" s="181" t="s">
        <v>124</v>
      </c>
      <c r="C87" s="182" t="s">
        <v>125</v>
      </c>
      <c r="D87" s="183"/>
      <c r="E87" s="183"/>
      <c r="F87" s="190" t="s">
        <v>25</v>
      </c>
      <c r="G87" s="191"/>
      <c r="H87" s="191"/>
      <c r="I87" s="191">
        <f>'SO 01 01 Pol'!G396</f>
        <v>0</v>
      </c>
      <c r="J87" s="187" t="str">
        <f>IF(I95=0,"",I87/I95*100)</f>
        <v/>
      </c>
    </row>
    <row r="88" spans="1:10" ht="36.75" customHeight="1" x14ac:dyDescent="0.25">
      <c r="A88" s="176"/>
      <c r="B88" s="181" t="s">
        <v>126</v>
      </c>
      <c r="C88" s="182" t="s">
        <v>127</v>
      </c>
      <c r="D88" s="183"/>
      <c r="E88" s="183"/>
      <c r="F88" s="190" t="s">
        <v>25</v>
      </c>
      <c r="G88" s="191"/>
      <c r="H88" s="191"/>
      <c r="I88" s="191">
        <f>'SO 01 01 Pol'!G438</f>
        <v>0</v>
      </c>
      <c r="J88" s="187" t="str">
        <f>IF(I95=0,"",I88/I95*100)</f>
        <v/>
      </c>
    </row>
    <row r="89" spans="1:10" ht="36.75" customHeight="1" x14ac:dyDescent="0.25">
      <c r="A89" s="176"/>
      <c r="B89" s="181" t="s">
        <v>128</v>
      </c>
      <c r="C89" s="182" t="s">
        <v>129</v>
      </c>
      <c r="D89" s="183"/>
      <c r="E89" s="183"/>
      <c r="F89" s="190" t="s">
        <v>25</v>
      </c>
      <c r="G89" s="191"/>
      <c r="H89" s="191"/>
      <c r="I89" s="191">
        <f>'SO 01 01 Pol'!G463+'SO 01 04 Pol'!G41</f>
        <v>0</v>
      </c>
      <c r="J89" s="187" t="str">
        <f>IF(I95=0,"",I89/I95*100)</f>
        <v/>
      </c>
    </row>
    <row r="90" spans="1:10" ht="36.75" customHeight="1" x14ac:dyDescent="0.25">
      <c r="A90" s="176"/>
      <c r="B90" s="181" t="s">
        <v>130</v>
      </c>
      <c r="C90" s="182" t="s">
        <v>131</v>
      </c>
      <c r="D90" s="183"/>
      <c r="E90" s="183"/>
      <c r="F90" s="190" t="s">
        <v>25</v>
      </c>
      <c r="G90" s="191"/>
      <c r="H90" s="191"/>
      <c r="I90" s="191">
        <f>'SO 01 01 Pol'!G477</f>
        <v>0</v>
      </c>
      <c r="J90" s="187" t="str">
        <f>IF(I95=0,"",I90/I95*100)</f>
        <v/>
      </c>
    </row>
    <row r="91" spans="1:10" ht="36.75" customHeight="1" x14ac:dyDescent="0.25">
      <c r="A91" s="176"/>
      <c r="B91" s="181" t="s">
        <v>132</v>
      </c>
      <c r="C91" s="182" t="s">
        <v>133</v>
      </c>
      <c r="D91" s="183"/>
      <c r="E91" s="183"/>
      <c r="F91" s="190" t="s">
        <v>26</v>
      </c>
      <c r="G91" s="191"/>
      <c r="H91" s="191"/>
      <c r="I91" s="191">
        <f>'SO 01 02 Pol'!G8</f>
        <v>0</v>
      </c>
      <c r="J91" s="187" t="str">
        <f>IF(I95=0,"",I91/I95*100)</f>
        <v/>
      </c>
    </row>
    <row r="92" spans="1:10" ht="36.75" customHeight="1" x14ac:dyDescent="0.25">
      <c r="A92" s="176"/>
      <c r="B92" s="181" t="s">
        <v>134</v>
      </c>
      <c r="C92" s="182" t="s">
        <v>135</v>
      </c>
      <c r="D92" s="183"/>
      <c r="E92" s="183"/>
      <c r="F92" s="190" t="s">
        <v>136</v>
      </c>
      <c r="G92" s="191"/>
      <c r="H92" s="191"/>
      <c r="I92" s="191">
        <f>'SO 01 01 Pol'!G499</f>
        <v>0</v>
      </c>
      <c r="J92" s="187" t="str">
        <f>IF(I95=0,"",I92/I95*100)</f>
        <v/>
      </c>
    </row>
    <row r="93" spans="1:10" ht="36.75" customHeight="1" x14ac:dyDescent="0.25">
      <c r="A93" s="176"/>
      <c r="B93" s="181" t="s">
        <v>137</v>
      </c>
      <c r="C93" s="182" t="s">
        <v>27</v>
      </c>
      <c r="D93" s="183"/>
      <c r="E93" s="183"/>
      <c r="F93" s="190" t="s">
        <v>137</v>
      </c>
      <c r="G93" s="191"/>
      <c r="H93" s="191"/>
      <c r="I93" s="191">
        <f>'SO 01 01 Pol'!G509+'SO 01 02 Pol'!G59+'SO 01 04 Pol'!G44</f>
        <v>0</v>
      </c>
      <c r="J93" s="187" t="str">
        <f>IF(I95=0,"",I93/I95*100)</f>
        <v/>
      </c>
    </row>
    <row r="94" spans="1:10" ht="36.75" customHeight="1" x14ac:dyDescent="0.25">
      <c r="A94" s="176"/>
      <c r="B94" s="181" t="s">
        <v>138</v>
      </c>
      <c r="C94" s="182" t="s">
        <v>28</v>
      </c>
      <c r="D94" s="183"/>
      <c r="E94" s="183"/>
      <c r="F94" s="190" t="s">
        <v>138</v>
      </c>
      <c r="G94" s="191"/>
      <c r="H94" s="191"/>
      <c r="I94" s="191">
        <f>'SO 01 01 Pol'!G520+'SO 01 03 Pol'!G116+'SO 01 04 Pol'!G51</f>
        <v>0</v>
      </c>
      <c r="J94" s="187" t="str">
        <f>IF(I95=0,"",I94/I95*100)</f>
        <v/>
      </c>
    </row>
    <row r="95" spans="1:10" ht="25.5" customHeight="1" x14ac:dyDescent="0.25">
      <c r="A95" s="177"/>
      <c r="B95" s="184" t="s">
        <v>1</v>
      </c>
      <c r="C95" s="185"/>
      <c r="D95" s="186"/>
      <c r="E95" s="186"/>
      <c r="F95" s="192"/>
      <c r="G95" s="193"/>
      <c r="H95" s="193"/>
      <c r="I95" s="193">
        <f>SUM(I61:I94)</f>
        <v>0</v>
      </c>
      <c r="J95" s="188">
        <f>SUM(J61:J94)</f>
        <v>0</v>
      </c>
    </row>
    <row r="96" spans="1:10" x14ac:dyDescent="0.25">
      <c r="F96" s="133"/>
      <c r="G96" s="133"/>
      <c r="H96" s="133"/>
      <c r="I96" s="133"/>
      <c r="J96" s="189"/>
    </row>
    <row r="97" spans="6:10" x14ac:dyDescent="0.25">
      <c r="F97" s="133"/>
      <c r="G97" s="133"/>
      <c r="H97" s="133"/>
      <c r="I97" s="133"/>
      <c r="J97" s="189"/>
    </row>
    <row r="98" spans="6:10" x14ac:dyDescent="0.25">
      <c r="F98" s="133"/>
      <c r="G98" s="133"/>
      <c r="H98" s="133"/>
      <c r="I98" s="133"/>
      <c r="J98" s="189"/>
    </row>
  </sheetData>
  <sheetProtection algorithmName="SHA-512" hashValue="LclEU/e5R+Hd9pXCbMmhQbv81cLsfTZlWH0oMGQ7AW4IPOVDqCcDJe29awV6LM8SJrxek3JeAa+4a34oeyxf4w==" saltValue="PQRYXVGfOcisxTLPD5uaM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4">
    <mergeCell ref="C92:E92"/>
    <mergeCell ref="C93:E93"/>
    <mergeCell ref="C94:E94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67:E67"/>
    <mergeCell ref="C68:E68"/>
    <mergeCell ref="C69:E69"/>
    <mergeCell ref="C70:E70"/>
    <mergeCell ref="C71:E71"/>
    <mergeCell ref="C62:E62"/>
    <mergeCell ref="C63:E63"/>
    <mergeCell ref="C64:E64"/>
    <mergeCell ref="C65:E65"/>
    <mergeCell ref="C66:E66"/>
    <mergeCell ref="C44:E44"/>
    <mergeCell ref="C45:E45"/>
    <mergeCell ref="C46:E46"/>
    <mergeCell ref="B47:E47"/>
    <mergeCell ref="C61:E61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7" t="s">
        <v>6</v>
      </c>
      <c r="B1" s="107"/>
      <c r="C1" s="108"/>
      <c r="D1" s="107"/>
      <c r="E1" s="107"/>
      <c r="F1" s="107"/>
      <c r="G1" s="107"/>
    </row>
    <row r="2" spans="1:7" ht="24.9" customHeight="1" x14ac:dyDescent="0.25">
      <c r="A2" s="50" t="s">
        <v>7</v>
      </c>
      <c r="B2" s="49"/>
      <c r="C2" s="109"/>
      <c r="D2" s="109"/>
      <c r="E2" s="109"/>
      <c r="F2" s="109"/>
      <c r="G2" s="110"/>
    </row>
    <row r="3" spans="1:7" ht="24.9" customHeight="1" x14ac:dyDescent="0.25">
      <c r="A3" s="50" t="s">
        <v>8</v>
      </c>
      <c r="B3" s="49"/>
      <c r="C3" s="109"/>
      <c r="D3" s="109"/>
      <c r="E3" s="109"/>
      <c r="F3" s="109"/>
      <c r="G3" s="110"/>
    </row>
    <row r="4" spans="1:7" ht="24.9" customHeight="1" x14ac:dyDescent="0.25">
      <c r="A4" s="50" t="s">
        <v>9</v>
      </c>
      <c r="B4" s="49"/>
      <c r="C4" s="109"/>
      <c r="D4" s="109"/>
      <c r="E4" s="109"/>
      <c r="F4" s="109"/>
      <c r="G4" s="110"/>
    </row>
    <row r="5" spans="1:7" x14ac:dyDescent="0.25">
      <c r="B5" s="4"/>
      <c r="C5" s="5"/>
      <c r="D5" s="6"/>
    </row>
  </sheetData>
  <sheetProtection algorithmName="SHA-512" hashValue="IOY6SuycrZOA98jR1RASS4vDguK0izDnkufSIPFD41bCo8Y8tu1BpzjkdJVAC1dGUUZzaSVauvAaF3BVfnrsZA==" saltValue="08mZCVzj/FTMM6ZrFI8+j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93E0C-92D5-4021-AB34-2B4F7DF6D8F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5.05" customHeight="1" x14ac:dyDescent="0.25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143</v>
      </c>
    </row>
    <row r="5" spans="1:60" x14ac:dyDescent="0.25">
      <c r="D5" s="10"/>
    </row>
    <row r="6" spans="1:60" ht="39.6" x14ac:dyDescent="0.25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8" t="s">
        <v>166</v>
      </c>
      <c r="B8" s="229" t="s">
        <v>77</v>
      </c>
      <c r="C8" s="255" t="s">
        <v>78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1"/>
      <c r="O8" s="231">
        <f>SUM(O9:O12)</f>
        <v>2.2000000000000002</v>
      </c>
      <c r="P8" s="231"/>
      <c r="Q8" s="231">
        <f>SUM(Q9:Q12)</f>
        <v>0</v>
      </c>
      <c r="R8" s="232"/>
      <c r="S8" s="232"/>
      <c r="T8" s="233"/>
      <c r="U8" s="227"/>
      <c r="V8" s="227">
        <f>SUM(V9:V12)</f>
        <v>0.41</v>
      </c>
      <c r="W8" s="227"/>
      <c r="X8" s="227"/>
      <c r="Y8" s="227"/>
      <c r="AG8" t="s">
        <v>167</v>
      </c>
    </row>
    <row r="9" spans="1:60" outlineLevel="1" x14ac:dyDescent="0.25">
      <c r="A9" s="235">
        <v>1</v>
      </c>
      <c r="B9" s="236" t="s">
        <v>168</v>
      </c>
      <c r="C9" s="256" t="s">
        <v>169</v>
      </c>
      <c r="D9" s="237" t="s">
        <v>170</v>
      </c>
      <c r="E9" s="238">
        <v>0.87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21</v>
      </c>
      <c r="M9" s="240">
        <f>G9*(1+L9/100)</f>
        <v>0</v>
      </c>
      <c r="N9" s="238">
        <v>2.5249999999999999</v>
      </c>
      <c r="O9" s="238">
        <f>ROUND(E9*N9,2)</f>
        <v>2.2000000000000002</v>
      </c>
      <c r="P9" s="238">
        <v>0</v>
      </c>
      <c r="Q9" s="238">
        <f>ROUND(E9*P9,2)</f>
        <v>0</v>
      </c>
      <c r="R9" s="240" t="s">
        <v>171</v>
      </c>
      <c r="S9" s="240" t="s">
        <v>172</v>
      </c>
      <c r="T9" s="241" t="s">
        <v>172</v>
      </c>
      <c r="U9" s="221">
        <v>0.47699999999999998</v>
      </c>
      <c r="V9" s="221">
        <f>ROUND(E9*U9,2)</f>
        <v>0.41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7" t="s">
        <v>176</v>
      </c>
      <c r="D10" s="242"/>
      <c r="E10" s="242"/>
      <c r="F10" s="242"/>
      <c r="G10" s="242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58" t="s">
        <v>178</v>
      </c>
      <c r="D11" s="223"/>
      <c r="E11" s="224"/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17"/>
      <c r="B12" s="218"/>
      <c r="C12" s="258" t="s">
        <v>180</v>
      </c>
      <c r="D12" s="223"/>
      <c r="E12" s="224">
        <v>0.87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5">
      <c r="A13" s="228" t="s">
        <v>166</v>
      </c>
      <c r="B13" s="229" t="s">
        <v>79</v>
      </c>
      <c r="C13" s="255" t="s">
        <v>80</v>
      </c>
      <c r="D13" s="230"/>
      <c r="E13" s="231"/>
      <c r="F13" s="232"/>
      <c r="G13" s="232">
        <f>SUMIF(AG14:AG27,"&lt;&gt;NOR",G14:G27)</f>
        <v>0</v>
      </c>
      <c r="H13" s="232"/>
      <c r="I13" s="232">
        <f>SUM(I14:I27)</f>
        <v>0</v>
      </c>
      <c r="J13" s="232"/>
      <c r="K13" s="232">
        <f>SUM(K14:K27)</f>
        <v>0</v>
      </c>
      <c r="L13" s="232"/>
      <c r="M13" s="232">
        <f>SUM(M14:M27)</f>
        <v>0</v>
      </c>
      <c r="N13" s="231"/>
      <c r="O13" s="231">
        <f>SUM(O14:O27)</f>
        <v>1.04</v>
      </c>
      <c r="P13" s="231"/>
      <c r="Q13" s="231">
        <f>SUM(Q14:Q27)</f>
        <v>0</v>
      </c>
      <c r="R13" s="232"/>
      <c r="S13" s="232"/>
      <c r="T13" s="233"/>
      <c r="U13" s="227"/>
      <c r="V13" s="227">
        <f>SUM(V14:V27)</f>
        <v>13.120000000000001</v>
      </c>
      <c r="W13" s="227"/>
      <c r="X13" s="227"/>
      <c r="Y13" s="227"/>
      <c r="AG13" t="s">
        <v>167</v>
      </c>
    </row>
    <row r="14" spans="1:60" outlineLevel="1" x14ac:dyDescent="0.25">
      <c r="A14" s="235">
        <v>2</v>
      </c>
      <c r="B14" s="236" t="s">
        <v>181</v>
      </c>
      <c r="C14" s="256" t="s">
        <v>182</v>
      </c>
      <c r="D14" s="237" t="s">
        <v>170</v>
      </c>
      <c r="E14" s="238">
        <v>0.37718000000000002</v>
      </c>
      <c r="F14" s="239"/>
      <c r="G14" s="240">
        <f>ROUND(E14*F14,2)</f>
        <v>0</v>
      </c>
      <c r="H14" s="239"/>
      <c r="I14" s="240">
        <f>ROUND(E14*H14,2)</f>
        <v>0</v>
      </c>
      <c r="J14" s="239"/>
      <c r="K14" s="240">
        <f>ROUND(E14*J14,2)</f>
        <v>0</v>
      </c>
      <c r="L14" s="240">
        <v>21</v>
      </c>
      <c r="M14" s="240">
        <f>G14*(1+L14/100)</f>
        <v>0</v>
      </c>
      <c r="N14" s="238">
        <v>0.58069999999999999</v>
      </c>
      <c r="O14" s="238">
        <f>ROUND(E14*N14,2)</f>
        <v>0.22</v>
      </c>
      <c r="P14" s="238">
        <v>0</v>
      </c>
      <c r="Q14" s="238">
        <f>ROUND(E14*P14,2)</f>
        <v>0</v>
      </c>
      <c r="R14" s="240" t="s">
        <v>183</v>
      </c>
      <c r="S14" s="240" t="s">
        <v>172</v>
      </c>
      <c r="T14" s="241" t="s">
        <v>172</v>
      </c>
      <c r="U14" s="221">
        <v>7.0644200000000001</v>
      </c>
      <c r="V14" s="221">
        <f>ROUND(E14*U14,2)</f>
        <v>2.66</v>
      </c>
      <c r="W14" s="221"/>
      <c r="X14" s="221" t="s">
        <v>173</v>
      </c>
      <c r="Y14" s="221" t="s">
        <v>174</v>
      </c>
      <c r="Z14" s="210"/>
      <c r="AA14" s="210"/>
      <c r="AB14" s="210"/>
      <c r="AC14" s="210"/>
      <c r="AD14" s="210"/>
      <c r="AE14" s="210"/>
      <c r="AF14" s="210"/>
      <c r="AG14" s="210" t="s">
        <v>175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17"/>
      <c r="B15" s="218"/>
      <c r="C15" s="257" t="s">
        <v>184</v>
      </c>
      <c r="D15" s="242"/>
      <c r="E15" s="242"/>
      <c r="F15" s="242"/>
      <c r="G15" s="242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17"/>
      <c r="B16" s="218"/>
      <c r="C16" s="258" t="s">
        <v>185</v>
      </c>
      <c r="D16" s="223"/>
      <c r="E16" s="224"/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5">
      <c r="A17" s="217"/>
      <c r="B17" s="218"/>
      <c r="C17" s="258" t="s">
        <v>186</v>
      </c>
      <c r="D17" s="223"/>
      <c r="E17" s="224">
        <v>0.37718000000000002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179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35">
        <v>3</v>
      </c>
      <c r="B18" s="236" t="s">
        <v>187</v>
      </c>
      <c r="C18" s="256" t="s">
        <v>188</v>
      </c>
      <c r="D18" s="237" t="s">
        <v>189</v>
      </c>
      <c r="E18" s="238">
        <v>4</v>
      </c>
      <c r="F18" s="239"/>
      <c r="G18" s="240">
        <f>ROUND(E18*F18,2)</f>
        <v>0</v>
      </c>
      <c r="H18" s="239"/>
      <c r="I18" s="240">
        <f>ROUND(E18*H18,2)</f>
        <v>0</v>
      </c>
      <c r="J18" s="239"/>
      <c r="K18" s="240">
        <f>ROUND(E18*J18,2)</f>
        <v>0</v>
      </c>
      <c r="L18" s="240">
        <v>21</v>
      </c>
      <c r="M18" s="240">
        <f>G18*(1+L18/100)</f>
        <v>0</v>
      </c>
      <c r="N18" s="238">
        <v>2.945E-2</v>
      </c>
      <c r="O18" s="238">
        <f>ROUND(E18*N18,2)</f>
        <v>0.12</v>
      </c>
      <c r="P18" s="238">
        <v>0</v>
      </c>
      <c r="Q18" s="238">
        <f>ROUND(E18*P18,2)</f>
        <v>0</v>
      </c>
      <c r="R18" s="240" t="s">
        <v>183</v>
      </c>
      <c r="S18" s="240" t="s">
        <v>172</v>
      </c>
      <c r="T18" s="241" t="s">
        <v>172</v>
      </c>
      <c r="U18" s="221">
        <v>0.37119999999999997</v>
      </c>
      <c r="V18" s="221">
        <f>ROUND(E18*U18,2)</f>
        <v>1.48</v>
      </c>
      <c r="W18" s="221"/>
      <c r="X18" s="221" t="s">
        <v>173</v>
      </c>
      <c r="Y18" s="221" t="s">
        <v>174</v>
      </c>
      <c r="Z18" s="210"/>
      <c r="AA18" s="210"/>
      <c r="AB18" s="210"/>
      <c r="AC18" s="210"/>
      <c r="AD18" s="210"/>
      <c r="AE18" s="210"/>
      <c r="AF18" s="210"/>
      <c r="AG18" s="210" t="s">
        <v>175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57" t="s">
        <v>190</v>
      </c>
      <c r="D19" s="242"/>
      <c r="E19" s="242"/>
      <c r="F19" s="242"/>
      <c r="G19" s="242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177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58" t="s">
        <v>185</v>
      </c>
      <c r="D20" s="223"/>
      <c r="E20" s="224"/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179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5">
      <c r="A21" s="217"/>
      <c r="B21" s="218"/>
      <c r="C21" s="258" t="s">
        <v>191</v>
      </c>
      <c r="D21" s="223"/>
      <c r="E21" s="224">
        <v>2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179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5">
      <c r="A22" s="217"/>
      <c r="B22" s="218"/>
      <c r="C22" s="258" t="s">
        <v>192</v>
      </c>
      <c r="D22" s="223"/>
      <c r="E22" s="224">
        <v>2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179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0.399999999999999" outlineLevel="1" x14ac:dyDescent="0.25">
      <c r="A23" s="235">
        <v>4</v>
      </c>
      <c r="B23" s="236" t="s">
        <v>193</v>
      </c>
      <c r="C23" s="256" t="s">
        <v>194</v>
      </c>
      <c r="D23" s="237" t="s">
        <v>170</v>
      </c>
      <c r="E23" s="238">
        <v>0.2727</v>
      </c>
      <c r="F23" s="239"/>
      <c r="G23" s="240">
        <f>ROUND(E23*F23,2)</f>
        <v>0</v>
      </c>
      <c r="H23" s="239"/>
      <c r="I23" s="240">
        <f>ROUND(E23*H23,2)</f>
        <v>0</v>
      </c>
      <c r="J23" s="239"/>
      <c r="K23" s="240">
        <f>ROUND(E23*J23,2)</f>
        <v>0</v>
      </c>
      <c r="L23" s="240">
        <v>21</v>
      </c>
      <c r="M23" s="240">
        <f>G23*(1+L23/100)</f>
        <v>0</v>
      </c>
      <c r="N23" s="238">
        <v>0.76605000000000001</v>
      </c>
      <c r="O23" s="238">
        <f>ROUND(E23*N23,2)</f>
        <v>0.21</v>
      </c>
      <c r="P23" s="238">
        <v>0</v>
      </c>
      <c r="Q23" s="238">
        <f>ROUND(E23*P23,2)</f>
        <v>0</v>
      </c>
      <c r="R23" s="240" t="s">
        <v>183</v>
      </c>
      <c r="S23" s="240" t="s">
        <v>172</v>
      </c>
      <c r="T23" s="241" t="s">
        <v>172</v>
      </c>
      <c r="U23" s="221">
        <v>3.3231899999999999</v>
      </c>
      <c r="V23" s="221">
        <f>ROUND(E23*U23,2)</f>
        <v>0.91</v>
      </c>
      <c r="W23" s="221"/>
      <c r="X23" s="221" t="s">
        <v>173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175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57" t="s">
        <v>190</v>
      </c>
      <c r="D24" s="242"/>
      <c r="E24" s="242"/>
      <c r="F24" s="242"/>
      <c r="G24" s="242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177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5">
      <c r="A25" s="217"/>
      <c r="B25" s="218"/>
      <c r="C25" s="258" t="s">
        <v>195</v>
      </c>
      <c r="D25" s="223"/>
      <c r="E25" s="224">
        <v>0.2727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179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35">
        <v>5</v>
      </c>
      <c r="B26" s="236" t="s">
        <v>196</v>
      </c>
      <c r="C26" s="256" t="s">
        <v>197</v>
      </c>
      <c r="D26" s="237" t="s">
        <v>198</v>
      </c>
      <c r="E26" s="238">
        <v>10.64</v>
      </c>
      <c r="F26" s="239"/>
      <c r="G26" s="240">
        <f>ROUND(E26*F26,2)</f>
        <v>0</v>
      </c>
      <c r="H26" s="239"/>
      <c r="I26" s="240">
        <f>ROUND(E26*H26,2)</f>
        <v>0</v>
      </c>
      <c r="J26" s="239"/>
      <c r="K26" s="240">
        <f>ROUND(E26*J26,2)</f>
        <v>0</v>
      </c>
      <c r="L26" s="240">
        <v>21</v>
      </c>
      <c r="M26" s="240">
        <f>G26*(1+L26/100)</f>
        <v>0</v>
      </c>
      <c r="N26" s="238">
        <v>4.5679999999999998E-2</v>
      </c>
      <c r="O26" s="238">
        <f>ROUND(E26*N26,2)</f>
        <v>0.49</v>
      </c>
      <c r="P26" s="238">
        <v>0</v>
      </c>
      <c r="Q26" s="238">
        <f>ROUND(E26*P26,2)</f>
        <v>0</v>
      </c>
      <c r="R26" s="240" t="s">
        <v>171</v>
      </c>
      <c r="S26" s="240" t="s">
        <v>172</v>
      </c>
      <c r="T26" s="241" t="s">
        <v>172</v>
      </c>
      <c r="U26" s="221">
        <v>0.75800000000000001</v>
      </c>
      <c r="V26" s="221">
        <f>ROUND(E26*U26,2)</f>
        <v>8.07</v>
      </c>
      <c r="W26" s="221"/>
      <c r="X26" s="221" t="s">
        <v>173</v>
      </c>
      <c r="Y26" s="221" t="s">
        <v>174</v>
      </c>
      <c r="Z26" s="210"/>
      <c r="AA26" s="210"/>
      <c r="AB26" s="210"/>
      <c r="AC26" s="210"/>
      <c r="AD26" s="210"/>
      <c r="AE26" s="210"/>
      <c r="AF26" s="210"/>
      <c r="AG26" s="210" t="s">
        <v>175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17"/>
      <c r="B27" s="218"/>
      <c r="C27" s="258" t="s">
        <v>199</v>
      </c>
      <c r="D27" s="223"/>
      <c r="E27" s="224">
        <v>10.64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179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5">
      <c r="A28" s="228" t="s">
        <v>166</v>
      </c>
      <c r="B28" s="229" t="s">
        <v>81</v>
      </c>
      <c r="C28" s="255" t="s">
        <v>82</v>
      </c>
      <c r="D28" s="230"/>
      <c r="E28" s="231"/>
      <c r="F28" s="232"/>
      <c r="G28" s="232">
        <f>SUMIF(AG29:AG86,"&lt;&gt;NOR",G29:G86)</f>
        <v>0</v>
      </c>
      <c r="H28" s="232"/>
      <c r="I28" s="232">
        <f>SUM(I29:I86)</f>
        <v>0</v>
      </c>
      <c r="J28" s="232"/>
      <c r="K28" s="232">
        <f>SUM(K29:K86)</f>
        <v>0</v>
      </c>
      <c r="L28" s="232"/>
      <c r="M28" s="232">
        <f>SUM(M29:M86)</f>
        <v>0</v>
      </c>
      <c r="N28" s="231"/>
      <c r="O28" s="231">
        <f>SUM(O29:O86)</f>
        <v>9.58</v>
      </c>
      <c r="P28" s="231"/>
      <c r="Q28" s="231">
        <f>SUM(Q29:Q86)</f>
        <v>0</v>
      </c>
      <c r="R28" s="232"/>
      <c r="S28" s="232"/>
      <c r="T28" s="233"/>
      <c r="U28" s="227"/>
      <c r="V28" s="227">
        <f>SUM(V29:V86)</f>
        <v>295.63</v>
      </c>
      <c r="W28" s="227"/>
      <c r="X28" s="227"/>
      <c r="Y28" s="227"/>
      <c r="AG28" t="s">
        <v>167</v>
      </c>
    </row>
    <row r="29" spans="1:60" outlineLevel="1" x14ac:dyDescent="0.25">
      <c r="A29" s="235">
        <v>6</v>
      </c>
      <c r="B29" s="236" t="s">
        <v>200</v>
      </c>
      <c r="C29" s="256" t="s">
        <v>201</v>
      </c>
      <c r="D29" s="237" t="s">
        <v>198</v>
      </c>
      <c r="E29" s="238">
        <v>49.066000000000003</v>
      </c>
      <c r="F29" s="239"/>
      <c r="G29" s="240">
        <f>ROUND(E29*F29,2)</f>
        <v>0</v>
      </c>
      <c r="H29" s="239"/>
      <c r="I29" s="240">
        <f>ROUND(E29*H29,2)</f>
        <v>0</v>
      </c>
      <c r="J29" s="239"/>
      <c r="K29" s="240">
        <f>ROUND(E29*J29,2)</f>
        <v>0</v>
      </c>
      <c r="L29" s="240">
        <v>21</v>
      </c>
      <c r="M29" s="240">
        <f>G29*(1+L29/100)</f>
        <v>0</v>
      </c>
      <c r="N29" s="238">
        <v>4.0000000000000003E-5</v>
      </c>
      <c r="O29" s="238">
        <f>ROUND(E29*N29,2)</f>
        <v>0</v>
      </c>
      <c r="P29" s="238">
        <v>0</v>
      </c>
      <c r="Q29" s="238">
        <f>ROUND(E29*P29,2)</f>
        <v>0</v>
      </c>
      <c r="R29" s="240" t="s">
        <v>171</v>
      </c>
      <c r="S29" s="240" t="s">
        <v>172</v>
      </c>
      <c r="T29" s="241" t="s">
        <v>172</v>
      </c>
      <c r="U29" s="221">
        <v>7.8E-2</v>
      </c>
      <c r="V29" s="221">
        <f>ROUND(E29*U29,2)</f>
        <v>3.83</v>
      </c>
      <c r="W29" s="221"/>
      <c r="X29" s="221" t="s">
        <v>173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175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1" outlineLevel="2" x14ac:dyDescent="0.25">
      <c r="A30" s="217"/>
      <c r="B30" s="218"/>
      <c r="C30" s="257" t="s">
        <v>202</v>
      </c>
      <c r="D30" s="242"/>
      <c r="E30" s="242"/>
      <c r="F30" s="242"/>
      <c r="G30" s="242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177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43" t="str">
        <f>C30</f>
        <v>které se zřizují před úpravami povrchu, a obalení osazených dveřních zárubní před znečištěním při úpravách povrchu nástřikem plastických maltovin včetně pozdějšího odkrytí,</v>
      </c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58" t="s">
        <v>203</v>
      </c>
      <c r="D31" s="223"/>
      <c r="E31" s="224">
        <v>12.191000000000001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17"/>
      <c r="B32" s="218"/>
      <c r="C32" s="258" t="s">
        <v>204</v>
      </c>
      <c r="D32" s="223"/>
      <c r="E32" s="224">
        <v>36.875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179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35">
        <v>7</v>
      </c>
      <c r="B33" s="236" t="s">
        <v>205</v>
      </c>
      <c r="C33" s="256" t="s">
        <v>206</v>
      </c>
      <c r="D33" s="237" t="s">
        <v>207</v>
      </c>
      <c r="E33" s="238">
        <v>36</v>
      </c>
      <c r="F33" s="239"/>
      <c r="G33" s="240">
        <f>ROUND(E33*F33,2)</f>
        <v>0</v>
      </c>
      <c r="H33" s="239"/>
      <c r="I33" s="240">
        <f>ROUND(E33*H33,2)</f>
        <v>0</v>
      </c>
      <c r="J33" s="239"/>
      <c r="K33" s="240">
        <f>ROUND(E33*J33,2)</f>
        <v>0</v>
      </c>
      <c r="L33" s="240">
        <v>21</v>
      </c>
      <c r="M33" s="240">
        <f>G33*(1+L33/100)</f>
        <v>0</v>
      </c>
      <c r="N33" s="238">
        <v>1.47E-3</v>
      </c>
      <c r="O33" s="238">
        <f>ROUND(E33*N33,2)</f>
        <v>0.05</v>
      </c>
      <c r="P33" s="238">
        <v>0</v>
      </c>
      <c r="Q33" s="238">
        <f>ROUND(E33*P33,2)</f>
        <v>0</v>
      </c>
      <c r="R33" s="240" t="s">
        <v>183</v>
      </c>
      <c r="S33" s="240" t="s">
        <v>172</v>
      </c>
      <c r="T33" s="241" t="s">
        <v>172</v>
      </c>
      <c r="U33" s="221">
        <v>0.21</v>
      </c>
      <c r="V33" s="221">
        <f>ROUND(E33*U33,2)</f>
        <v>7.56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175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17"/>
      <c r="B34" s="218"/>
      <c r="C34" s="258" t="s">
        <v>208</v>
      </c>
      <c r="D34" s="223"/>
      <c r="E34" s="224">
        <v>36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179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0.399999999999999" outlineLevel="1" x14ac:dyDescent="0.25">
      <c r="A35" s="235">
        <v>8</v>
      </c>
      <c r="B35" s="236" t="s">
        <v>209</v>
      </c>
      <c r="C35" s="256" t="s">
        <v>210</v>
      </c>
      <c r="D35" s="237" t="s">
        <v>198</v>
      </c>
      <c r="E35" s="238">
        <v>121.075</v>
      </c>
      <c r="F35" s="239"/>
      <c r="G35" s="240">
        <f>ROUND(E35*F35,2)</f>
        <v>0</v>
      </c>
      <c r="H35" s="239"/>
      <c r="I35" s="240">
        <f>ROUND(E35*H35,2)</f>
        <v>0</v>
      </c>
      <c r="J35" s="239"/>
      <c r="K35" s="240">
        <f>ROUND(E35*J35,2)</f>
        <v>0</v>
      </c>
      <c r="L35" s="240">
        <v>21</v>
      </c>
      <c r="M35" s="240">
        <f>G35*(1+L35/100)</f>
        <v>0</v>
      </c>
      <c r="N35" s="238">
        <v>5.7400000000000003E-3</v>
      </c>
      <c r="O35" s="238">
        <f>ROUND(E35*N35,2)</f>
        <v>0.69</v>
      </c>
      <c r="P35" s="238">
        <v>0</v>
      </c>
      <c r="Q35" s="238">
        <f>ROUND(E35*P35,2)</f>
        <v>0</v>
      </c>
      <c r="R35" s="240" t="s">
        <v>183</v>
      </c>
      <c r="S35" s="240" t="s">
        <v>172</v>
      </c>
      <c r="T35" s="241" t="s">
        <v>172</v>
      </c>
      <c r="U35" s="221">
        <v>0.18984999999999999</v>
      </c>
      <c r="V35" s="221">
        <f>ROUND(E35*U35,2)</f>
        <v>22.99</v>
      </c>
      <c r="W35" s="221"/>
      <c r="X35" s="221" t="s">
        <v>173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175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5">
      <c r="A36" s="217"/>
      <c r="B36" s="218"/>
      <c r="C36" s="259" t="s">
        <v>211</v>
      </c>
      <c r="D36" s="244"/>
      <c r="E36" s="244"/>
      <c r="F36" s="244"/>
      <c r="G36" s="244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212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5">
      <c r="A37" s="217"/>
      <c r="B37" s="218"/>
      <c r="C37" s="258" t="s">
        <v>213</v>
      </c>
      <c r="D37" s="223"/>
      <c r="E37" s="224">
        <v>121.075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35">
        <v>9</v>
      </c>
      <c r="B38" s="236" t="s">
        <v>214</v>
      </c>
      <c r="C38" s="256" t="s">
        <v>215</v>
      </c>
      <c r="D38" s="237" t="s">
        <v>198</v>
      </c>
      <c r="E38" s="238">
        <v>121.075</v>
      </c>
      <c r="F38" s="239"/>
      <c r="G38" s="240">
        <f>ROUND(E38*F38,2)</f>
        <v>0</v>
      </c>
      <c r="H38" s="239"/>
      <c r="I38" s="240">
        <f>ROUND(E38*H38,2)</f>
        <v>0</v>
      </c>
      <c r="J38" s="239"/>
      <c r="K38" s="240">
        <f>ROUND(E38*J38,2)</f>
        <v>0</v>
      </c>
      <c r="L38" s="240">
        <v>21</v>
      </c>
      <c r="M38" s="240">
        <f>G38*(1+L38/100)</f>
        <v>0</v>
      </c>
      <c r="N38" s="238">
        <v>7.6800000000000002E-3</v>
      </c>
      <c r="O38" s="238">
        <f>ROUND(E38*N38,2)</f>
        <v>0.93</v>
      </c>
      <c r="P38" s="238">
        <v>0</v>
      </c>
      <c r="Q38" s="238">
        <f>ROUND(E38*P38,2)</f>
        <v>0</v>
      </c>
      <c r="R38" s="240" t="s">
        <v>171</v>
      </c>
      <c r="S38" s="240" t="s">
        <v>172</v>
      </c>
      <c r="T38" s="241" t="s">
        <v>172</v>
      </c>
      <c r="U38" s="221">
        <v>0.38</v>
      </c>
      <c r="V38" s="221">
        <f>ROUND(E38*U38,2)</f>
        <v>46.01</v>
      </c>
      <c r="W38" s="221"/>
      <c r="X38" s="221" t="s">
        <v>173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175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1" outlineLevel="2" x14ac:dyDescent="0.25">
      <c r="A39" s="217"/>
      <c r="B39" s="218"/>
      <c r="C39" s="257" t="s">
        <v>216</v>
      </c>
      <c r="D39" s="242"/>
      <c r="E39" s="242"/>
      <c r="F39" s="242"/>
      <c r="G39" s="242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177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43" t="str">
        <f>C39</f>
        <v>vodorovných, šikmých, žebrových a klenutých a schodišťových konstrukcí, s nejnutnějším obroušením podkladu (pemzou apod.) a oprášením, s pomocným lešením o výšce podlahy do 1900 mm a pro zatížení do 1,5 kPa,</v>
      </c>
      <c r="BB39" s="210"/>
      <c r="BC39" s="210"/>
      <c r="BD39" s="210"/>
      <c r="BE39" s="210"/>
      <c r="BF39" s="210"/>
      <c r="BG39" s="210"/>
      <c r="BH39" s="210"/>
    </row>
    <row r="40" spans="1:60" outlineLevel="2" x14ac:dyDescent="0.25">
      <c r="A40" s="217"/>
      <c r="B40" s="218"/>
      <c r="C40" s="258" t="s">
        <v>217</v>
      </c>
      <c r="D40" s="223"/>
      <c r="E40" s="224">
        <v>121.075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179</v>
      </c>
      <c r="AH40" s="210">
        <v>5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5">
      <c r="A41" s="235">
        <v>10</v>
      </c>
      <c r="B41" s="236" t="s">
        <v>218</v>
      </c>
      <c r="C41" s="256" t="s">
        <v>219</v>
      </c>
      <c r="D41" s="237" t="s">
        <v>207</v>
      </c>
      <c r="E41" s="238">
        <v>224</v>
      </c>
      <c r="F41" s="239"/>
      <c r="G41" s="240">
        <f>ROUND(E41*F41,2)</f>
        <v>0</v>
      </c>
      <c r="H41" s="239"/>
      <c r="I41" s="240">
        <f>ROUND(E41*H41,2)</f>
        <v>0</v>
      </c>
      <c r="J41" s="239"/>
      <c r="K41" s="240">
        <f>ROUND(E41*J41,2)</f>
        <v>0</v>
      </c>
      <c r="L41" s="240">
        <v>21</v>
      </c>
      <c r="M41" s="240">
        <f>G41*(1+L41/100)</f>
        <v>0</v>
      </c>
      <c r="N41" s="238">
        <v>1.47E-3</v>
      </c>
      <c r="O41" s="238">
        <f>ROUND(E41*N41,2)</f>
        <v>0.33</v>
      </c>
      <c r="P41" s="238">
        <v>0</v>
      </c>
      <c r="Q41" s="238">
        <f>ROUND(E41*P41,2)</f>
        <v>0</v>
      </c>
      <c r="R41" s="240" t="s">
        <v>183</v>
      </c>
      <c r="S41" s="240" t="s">
        <v>172</v>
      </c>
      <c r="T41" s="241" t="s">
        <v>172</v>
      </c>
      <c r="U41" s="221">
        <v>0.12</v>
      </c>
      <c r="V41" s="221">
        <f>ROUND(E41*U41,2)</f>
        <v>26.88</v>
      </c>
      <c r="W41" s="221"/>
      <c r="X41" s="221" t="s">
        <v>173</v>
      </c>
      <c r="Y41" s="221" t="s">
        <v>174</v>
      </c>
      <c r="Z41" s="210"/>
      <c r="AA41" s="210"/>
      <c r="AB41" s="210"/>
      <c r="AC41" s="210"/>
      <c r="AD41" s="210"/>
      <c r="AE41" s="210"/>
      <c r="AF41" s="210"/>
      <c r="AG41" s="210" t="s">
        <v>175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17"/>
      <c r="B42" s="218"/>
      <c r="C42" s="257" t="s">
        <v>220</v>
      </c>
      <c r="D42" s="242"/>
      <c r="E42" s="242"/>
      <c r="F42" s="242"/>
      <c r="G42" s="242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177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5">
      <c r="A43" s="217"/>
      <c r="B43" s="218"/>
      <c r="C43" s="258" t="s">
        <v>221</v>
      </c>
      <c r="D43" s="223"/>
      <c r="E43" s="224">
        <v>224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179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5">
        <v>11</v>
      </c>
      <c r="B44" s="236" t="s">
        <v>222</v>
      </c>
      <c r="C44" s="256" t="s">
        <v>223</v>
      </c>
      <c r="D44" s="237" t="s">
        <v>207</v>
      </c>
      <c r="E44" s="238">
        <v>45</v>
      </c>
      <c r="F44" s="239"/>
      <c r="G44" s="240">
        <f>ROUND(E44*F44,2)</f>
        <v>0</v>
      </c>
      <c r="H44" s="239"/>
      <c r="I44" s="240">
        <f>ROUND(E44*H44,2)</f>
        <v>0</v>
      </c>
      <c r="J44" s="239"/>
      <c r="K44" s="240">
        <f>ROUND(E44*J44,2)</f>
        <v>0</v>
      </c>
      <c r="L44" s="240">
        <v>21</v>
      </c>
      <c r="M44" s="240">
        <f>G44*(1+L44/100)</f>
        <v>0</v>
      </c>
      <c r="N44" s="238">
        <v>2.4499999999999999E-3</v>
      </c>
      <c r="O44" s="238">
        <f>ROUND(E44*N44,2)</f>
        <v>0.11</v>
      </c>
      <c r="P44" s="238">
        <v>0</v>
      </c>
      <c r="Q44" s="238">
        <f>ROUND(E44*P44,2)</f>
        <v>0</v>
      </c>
      <c r="R44" s="240" t="s">
        <v>183</v>
      </c>
      <c r="S44" s="240" t="s">
        <v>172</v>
      </c>
      <c r="T44" s="241" t="s">
        <v>172</v>
      </c>
      <c r="U44" s="221">
        <v>0.13350000000000001</v>
      </c>
      <c r="V44" s="221">
        <f>ROUND(E44*U44,2)</f>
        <v>6.01</v>
      </c>
      <c r="W44" s="221"/>
      <c r="X44" s="221" t="s">
        <v>173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175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5">
      <c r="A45" s="217"/>
      <c r="B45" s="218"/>
      <c r="C45" s="257" t="s">
        <v>220</v>
      </c>
      <c r="D45" s="242"/>
      <c r="E45" s="242"/>
      <c r="F45" s="242"/>
      <c r="G45" s="242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177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17"/>
      <c r="B46" s="218"/>
      <c r="C46" s="258" t="s">
        <v>224</v>
      </c>
      <c r="D46" s="223"/>
      <c r="E46" s="224">
        <v>45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179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35">
        <v>12</v>
      </c>
      <c r="B47" s="236" t="s">
        <v>225</v>
      </c>
      <c r="C47" s="256" t="s">
        <v>226</v>
      </c>
      <c r="D47" s="237" t="s">
        <v>207</v>
      </c>
      <c r="E47" s="238">
        <v>18</v>
      </c>
      <c r="F47" s="239"/>
      <c r="G47" s="240">
        <f>ROUND(E47*F47,2)</f>
        <v>0</v>
      </c>
      <c r="H47" s="239"/>
      <c r="I47" s="240">
        <f>ROUND(E47*H47,2)</f>
        <v>0</v>
      </c>
      <c r="J47" s="239"/>
      <c r="K47" s="240">
        <f>ROUND(E47*J47,2)</f>
        <v>0</v>
      </c>
      <c r="L47" s="240">
        <v>21</v>
      </c>
      <c r="M47" s="240">
        <f>G47*(1+L47/100)</f>
        <v>0</v>
      </c>
      <c r="N47" s="238">
        <v>4.0800000000000003E-3</v>
      </c>
      <c r="O47" s="238">
        <f>ROUND(E47*N47,2)</f>
        <v>7.0000000000000007E-2</v>
      </c>
      <c r="P47" s="238">
        <v>0</v>
      </c>
      <c r="Q47" s="238">
        <f>ROUND(E47*P47,2)</f>
        <v>0</v>
      </c>
      <c r="R47" s="240" t="s">
        <v>183</v>
      </c>
      <c r="S47" s="240" t="s">
        <v>172</v>
      </c>
      <c r="T47" s="241" t="s">
        <v>172</v>
      </c>
      <c r="U47" s="221">
        <v>0.152</v>
      </c>
      <c r="V47" s="221">
        <f>ROUND(E47*U47,2)</f>
        <v>2.74</v>
      </c>
      <c r="W47" s="221"/>
      <c r="X47" s="221" t="s">
        <v>173</v>
      </c>
      <c r="Y47" s="221" t="s">
        <v>174</v>
      </c>
      <c r="Z47" s="210"/>
      <c r="AA47" s="210"/>
      <c r="AB47" s="210"/>
      <c r="AC47" s="210"/>
      <c r="AD47" s="210"/>
      <c r="AE47" s="210"/>
      <c r="AF47" s="210"/>
      <c r="AG47" s="210" t="s">
        <v>175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5">
      <c r="A48" s="217"/>
      <c r="B48" s="218"/>
      <c r="C48" s="257" t="s">
        <v>220</v>
      </c>
      <c r="D48" s="242"/>
      <c r="E48" s="242"/>
      <c r="F48" s="242"/>
      <c r="G48" s="242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177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5">
      <c r="A49" s="217"/>
      <c r="B49" s="218"/>
      <c r="C49" s="258" t="s">
        <v>227</v>
      </c>
      <c r="D49" s="223"/>
      <c r="E49" s="224">
        <v>18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179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35">
        <v>13</v>
      </c>
      <c r="B50" s="236" t="s">
        <v>228</v>
      </c>
      <c r="C50" s="256" t="s">
        <v>229</v>
      </c>
      <c r="D50" s="237" t="s">
        <v>207</v>
      </c>
      <c r="E50" s="238">
        <v>45.4</v>
      </c>
      <c r="F50" s="239"/>
      <c r="G50" s="240">
        <f>ROUND(E50*F50,2)</f>
        <v>0</v>
      </c>
      <c r="H50" s="239"/>
      <c r="I50" s="240">
        <f>ROUND(E50*H50,2)</f>
        <v>0</v>
      </c>
      <c r="J50" s="239"/>
      <c r="K50" s="240">
        <f>ROUND(E50*J50,2)</f>
        <v>0</v>
      </c>
      <c r="L50" s="240">
        <v>21</v>
      </c>
      <c r="M50" s="240">
        <f>G50*(1+L50/100)</f>
        <v>0</v>
      </c>
      <c r="N50" s="238">
        <v>8.1700000000000002E-3</v>
      </c>
      <c r="O50" s="238">
        <f>ROUND(E50*N50,2)</f>
        <v>0.37</v>
      </c>
      <c r="P50" s="238">
        <v>0</v>
      </c>
      <c r="Q50" s="238">
        <f>ROUND(E50*P50,2)</f>
        <v>0</v>
      </c>
      <c r="R50" s="240" t="s">
        <v>183</v>
      </c>
      <c r="S50" s="240" t="s">
        <v>172</v>
      </c>
      <c r="T50" s="241" t="s">
        <v>172</v>
      </c>
      <c r="U50" s="221">
        <v>0.19</v>
      </c>
      <c r="V50" s="221">
        <f>ROUND(E50*U50,2)</f>
        <v>8.6300000000000008</v>
      </c>
      <c r="W50" s="221"/>
      <c r="X50" s="221" t="s">
        <v>173</v>
      </c>
      <c r="Y50" s="221" t="s">
        <v>174</v>
      </c>
      <c r="Z50" s="210"/>
      <c r="AA50" s="210"/>
      <c r="AB50" s="210"/>
      <c r="AC50" s="210"/>
      <c r="AD50" s="210"/>
      <c r="AE50" s="210"/>
      <c r="AF50" s="210"/>
      <c r="AG50" s="210" t="s">
        <v>175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5">
      <c r="A51" s="217"/>
      <c r="B51" s="218"/>
      <c r="C51" s="257" t="s">
        <v>220</v>
      </c>
      <c r="D51" s="242"/>
      <c r="E51" s="242"/>
      <c r="F51" s="242"/>
      <c r="G51" s="242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177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5">
      <c r="A52" s="217"/>
      <c r="B52" s="218"/>
      <c r="C52" s="258" t="s">
        <v>230</v>
      </c>
      <c r="D52" s="223"/>
      <c r="E52" s="224"/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179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5">
      <c r="A53" s="217"/>
      <c r="B53" s="218"/>
      <c r="C53" s="258" t="s">
        <v>231</v>
      </c>
      <c r="D53" s="223"/>
      <c r="E53" s="224">
        <v>24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179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5">
      <c r="A54" s="217"/>
      <c r="B54" s="218"/>
      <c r="C54" s="258" t="s">
        <v>232</v>
      </c>
      <c r="D54" s="223"/>
      <c r="E54" s="224">
        <v>2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179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17"/>
      <c r="B55" s="218"/>
      <c r="C55" s="258" t="s">
        <v>233</v>
      </c>
      <c r="D55" s="223"/>
      <c r="E55" s="224">
        <v>5.4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179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5">
      <c r="A56" s="217"/>
      <c r="B56" s="218"/>
      <c r="C56" s="258" t="s">
        <v>234</v>
      </c>
      <c r="D56" s="223"/>
      <c r="E56" s="224"/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179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5">
      <c r="A57" s="217"/>
      <c r="B57" s="218"/>
      <c r="C57" s="258" t="s">
        <v>235</v>
      </c>
      <c r="D57" s="223"/>
      <c r="E57" s="224">
        <v>14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179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5">
      <c r="A58" s="235">
        <v>14</v>
      </c>
      <c r="B58" s="236" t="s">
        <v>236</v>
      </c>
      <c r="C58" s="256" t="s">
        <v>237</v>
      </c>
      <c r="D58" s="237" t="s">
        <v>198</v>
      </c>
      <c r="E58" s="238">
        <v>86.687399999999997</v>
      </c>
      <c r="F58" s="239"/>
      <c r="G58" s="240">
        <f>ROUND(E58*F58,2)</f>
        <v>0</v>
      </c>
      <c r="H58" s="239"/>
      <c r="I58" s="240">
        <f>ROUND(E58*H58,2)</f>
        <v>0</v>
      </c>
      <c r="J58" s="239"/>
      <c r="K58" s="240">
        <f>ROUND(E58*J58,2)</f>
        <v>0</v>
      </c>
      <c r="L58" s="240">
        <v>21</v>
      </c>
      <c r="M58" s="240">
        <f>G58*(1+L58/100)</f>
        <v>0</v>
      </c>
      <c r="N58" s="238">
        <v>4.4139999999999999E-2</v>
      </c>
      <c r="O58" s="238">
        <f>ROUND(E58*N58,2)</f>
        <v>3.83</v>
      </c>
      <c r="P58" s="238">
        <v>0</v>
      </c>
      <c r="Q58" s="238">
        <f>ROUND(E58*P58,2)</f>
        <v>0</v>
      </c>
      <c r="R58" s="240" t="s">
        <v>171</v>
      </c>
      <c r="S58" s="240" t="s">
        <v>172</v>
      </c>
      <c r="T58" s="241" t="s">
        <v>172</v>
      </c>
      <c r="U58" s="221">
        <v>0.6</v>
      </c>
      <c r="V58" s="221">
        <f>ROUND(E58*U58,2)</f>
        <v>52.01</v>
      </c>
      <c r="W58" s="221"/>
      <c r="X58" s="221" t="s">
        <v>173</v>
      </c>
      <c r="Y58" s="221" t="s">
        <v>174</v>
      </c>
      <c r="Z58" s="210"/>
      <c r="AA58" s="210"/>
      <c r="AB58" s="210"/>
      <c r="AC58" s="210"/>
      <c r="AD58" s="210"/>
      <c r="AE58" s="210"/>
      <c r="AF58" s="210"/>
      <c r="AG58" s="210" t="s">
        <v>175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5">
      <c r="A59" s="217"/>
      <c r="B59" s="218"/>
      <c r="C59" s="258" t="s">
        <v>238</v>
      </c>
      <c r="D59" s="223"/>
      <c r="E59" s="224"/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179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17"/>
      <c r="B60" s="218"/>
      <c r="C60" s="258" t="s">
        <v>239</v>
      </c>
      <c r="D60" s="223"/>
      <c r="E60" s="224">
        <v>3.6360000000000001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179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17"/>
      <c r="B61" s="218"/>
      <c r="C61" s="258" t="s">
        <v>234</v>
      </c>
      <c r="D61" s="223"/>
      <c r="E61" s="224"/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179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17"/>
      <c r="B62" s="218"/>
      <c r="C62" s="258" t="s">
        <v>185</v>
      </c>
      <c r="D62" s="223"/>
      <c r="E62" s="224"/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179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58" t="s">
        <v>240</v>
      </c>
      <c r="D63" s="223"/>
      <c r="E63" s="224">
        <v>1.0058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179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5">
      <c r="A64" s="217"/>
      <c r="B64" s="218"/>
      <c r="C64" s="258" t="s">
        <v>241</v>
      </c>
      <c r="D64" s="223"/>
      <c r="E64" s="224">
        <v>0.36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179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5">
      <c r="A65" s="217"/>
      <c r="B65" s="218"/>
      <c r="C65" s="258" t="s">
        <v>242</v>
      </c>
      <c r="D65" s="223"/>
      <c r="E65" s="224">
        <v>0.36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179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5">
      <c r="A66" s="217"/>
      <c r="B66" s="218"/>
      <c r="C66" s="258" t="s">
        <v>234</v>
      </c>
      <c r="D66" s="223"/>
      <c r="E66" s="224"/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179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5">
      <c r="A67" s="217"/>
      <c r="B67" s="218"/>
      <c r="C67" s="258" t="s">
        <v>243</v>
      </c>
      <c r="D67" s="223"/>
      <c r="E67" s="224"/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179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5">
      <c r="A68" s="217"/>
      <c r="B68" s="218"/>
      <c r="C68" s="258" t="s">
        <v>244</v>
      </c>
      <c r="D68" s="223"/>
      <c r="E68" s="224">
        <v>40.748399999999997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179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5">
      <c r="A69" s="217"/>
      <c r="B69" s="218"/>
      <c r="C69" s="258" t="s">
        <v>245</v>
      </c>
      <c r="D69" s="223"/>
      <c r="E69" s="224">
        <v>40.577199999999998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179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0.399999999999999" outlineLevel="1" x14ac:dyDescent="0.25">
      <c r="A70" s="235">
        <v>15</v>
      </c>
      <c r="B70" s="236" t="s">
        <v>246</v>
      </c>
      <c r="C70" s="256" t="s">
        <v>247</v>
      </c>
      <c r="D70" s="237" t="s">
        <v>198</v>
      </c>
      <c r="E70" s="238">
        <v>268.61410000000001</v>
      </c>
      <c r="F70" s="239"/>
      <c r="G70" s="240">
        <f>ROUND(E70*F70,2)</f>
        <v>0</v>
      </c>
      <c r="H70" s="239"/>
      <c r="I70" s="240">
        <f>ROUND(E70*H70,2)</f>
        <v>0</v>
      </c>
      <c r="J70" s="239"/>
      <c r="K70" s="240">
        <f>ROUND(E70*J70,2)</f>
        <v>0</v>
      </c>
      <c r="L70" s="240">
        <v>21</v>
      </c>
      <c r="M70" s="240">
        <f>G70*(1+L70/100)</f>
        <v>0</v>
      </c>
      <c r="N70" s="238">
        <v>5.3400000000000001E-3</v>
      </c>
      <c r="O70" s="238">
        <f>ROUND(E70*N70,2)</f>
        <v>1.43</v>
      </c>
      <c r="P70" s="238">
        <v>0</v>
      </c>
      <c r="Q70" s="238">
        <f>ROUND(E70*P70,2)</f>
        <v>0</v>
      </c>
      <c r="R70" s="240" t="s">
        <v>183</v>
      </c>
      <c r="S70" s="240" t="s">
        <v>172</v>
      </c>
      <c r="T70" s="241" t="s">
        <v>172</v>
      </c>
      <c r="U70" s="221">
        <v>0.10854999999999999</v>
      </c>
      <c r="V70" s="221">
        <f>ROUND(E70*U70,2)</f>
        <v>29.16</v>
      </c>
      <c r="W70" s="221"/>
      <c r="X70" s="221" t="s">
        <v>173</v>
      </c>
      <c r="Y70" s="221" t="s">
        <v>174</v>
      </c>
      <c r="Z70" s="210"/>
      <c r="AA70" s="210"/>
      <c r="AB70" s="210"/>
      <c r="AC70" s="210"/>
      <c r="AD70" s="210"/>
      <c r="AE70" s="210"/>
      <c r="AF70" s="210"/>
      <c r="AG70" s="210" t="s">
        <v>175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5">
      <c r="A71" s="217"/>
      <c r="B71" s="218"/>
      <c r="C71" s="258" t="s">
        <v>248</v>
      </c>
      <c r="D71" s="223"/>
      <c r="E71" s="224">
        <v>64.296999999999997</v>
      </c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179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5">
      <c r="A72" s="217"/>
      <c r="B72" s="218"/>
      <c r="C72" s="258" t="s">
        <v>249</v>
      </c>
      <c r="D72" s="223"/>
      <c r="E72" s="224">
        <v>25.544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179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5">
      <c r="A73" s="217"/>
      <c r="B73" s="218"/>
      <c r="C73" s="258" t="s">
        <v>250</v>
      </c>
      <c r="D73" s="223"/>
      <c r="E73" s="224">
        <v>37.897799999999997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179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5">
      <c r="A74" s="217"/>
      <c r="B74" s="218"/>
      <c r="C74" s="258" t="s">
        <v>251</v>
      </c>
      <c r="D74" s="223"/>
      <c r="E74" s="224">
        <v>37.448399999999999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179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5">
      <c r="A75" s="217"/>
      <c r="B75" s="218"/>
      <c r="C75" s="258" t="s">
        <v>252</v>
      </c>
      <c r="D75" s="223"/>
      <c r="E75" s="224">
        <v>25.458400000000001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179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5">
      <c r="A76" s="217"/>
      <c r="B76" s="218"/>
      <c r="C76" s="258" t="s">
        <v>253</v>
      </c>
      <c r="D76" s="223"/>
      <c r="E76" s="224">
        <v>37.640999999999998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179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5">
      <c r="A77" s="217"/>
      <c r="B77" s="218"/>
      <c r="C77" s="258" t="s">
        <v>254</v>
      </c>
      <c r="D77" s="223"/>
      <c r="E77" s="224">
        <v>5.415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179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5">
      <c r="A78" s="217"/>
      <c r="B78" s="218"/>
      <c r="C78" s="258" t="s">
        <v>255</v>
      </c>
      <c r="D78" s="223"/>
      <c r="E78" s="224">
        <v>9.2910000000000004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0"/>
      <c r="AA78" s="210"/>
      <c r="AB78" s="210"/>
      <c r="AC78" s="210"/>
      <c r="AD78" s="210"/>
      <c r="AE78" s="210"/>
      <c r="AF78" s="210"/>
      <c r="AG78" s="210" t="s">
        <v>179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5">
      <c r="A79" s="217"/>
      <c r="B79" s="218"/>
      <c r="C79" s="258" t="s">
        <v>256</v>
      </c>
      <c r="D79" s="223"/>
      <c r="E79" s="224">
        <v>25.621500000000001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179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5">
      <c r="A80" s="235">
        <v>16</v>
      </c>
      <c r="B80" s="236" t="s">
        <v>257</v>
      </c>
      <c r="C80" s="256" t="s">
        <v>258</v>
      </c>
      <c r="D80" s="237" t="s">
        <v>198</v>
      </c>
      <c r="E80" s="238">
        <v>268.61410000000001</v>
      </c>
      <c r="F80" s="239"/>
      <c r="G80" s="240">
        <f>ROUND(E80*F80,2)</f>
        <v>0</v>
      </c>
      <c r="H80" s="239"/>
      <c r="I80" s="240">
        <f>ROUND(E80*H80,2)</f>
        <v>0</v>
      </c>
      <c r="J80" s="239"/>
      <c r="K80" s="240">
        <f>ROUND(E80*J80,2)</f>
        <v>0</v>
      </c>
      <c r="L80" s="240">
        <v>21</v>
      </c>
      <c r="M80" s="240">
        <f>G80*(1+L80/100)</f>
        <v>0</v>
      </c>
      <c r="N80" s="238">
        <v>6.3499999999999997E-3</v>
      </c>
      <c r="O80" s="238">
        <f>ROUND(E80*N80,2)</f>
        <v>1.71</v>
      </c>
      <c r="P80" s="238">
        <v>0</v>
      </c>
      <c r="Q80" s="238">
        <f>ROUND(E80*P80,2)</f>
        <v>0</v>
      </c>
      <c r="R80" s="240" t="s">
        <v>171</v>
      </c>
      <c r="S80" s="240" t="s">
        <v>172</v>
      </c>
      <c r="T80" s="241" t="s">
        <v>172</v>
      </c>
      <c r="U80" s="221">
        <v>0.31900000000000001</v>
      </c>
      <c r="V80" s="221">
        <f>ROUND(E80*U80,2)</f>
        <v>85.69</v>
      </c>
      <c r="W80" s="221"/>
      <c r="X80" s="221" t="s">
        <v>173</v>
      </c>
      <c r="Y80" s="221" t="s">
        <v>174</v>
      </c>
      <c r="Z80" s="210"/>
      <c r="AA80" s="210"/>
      <c r="AB80" s="210"/>
      <c r="AC80" s="210"/>
      <c r="AD80" s="210"/>
      <c r="AE80" s="210"/>
      <c r="AF80" s="210"/>
      <c r="AG80" s="210" t="s">
        <v>175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5">
      <c r="A81" s="217"/>
      <c r="B81" s="218"/>
      <c r="C81" s="257" t="s">
        <v>259</v>
      </c>
      <c r="D81" s="242"/>
      <c r="E81" s="242"/>
      <c r="F81" s="242"/>
      <c r="G81" s="242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177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43" t="str">
        <f>C81</f>
        <v>na rovném povrchu vnitřních stěn, pilířů, svislých panelových konstrukcí, s nejnutnějším obroušením podkladu (pemzou apod.) a oprášením,</v>
      </c>
      <c r="BB81" s="210"/>
      <c r="BC81" s="210"/>
      <c r="BD81" s="210"/>
      <c r="BE81" s="210"/>
      <c r="BF81" s="210"/>
      <c r="BG81" s="210"/>
      <c r="BH81" s="210"/>
    </row>
    <row r="82" spans="1:60" outlineLevel="2" x14ac:dyDescent="0.25">
      <c r="A82" s="217"/>
      <c r="B82" s="218"/>
      <c r="C82" s="258" t="s">
        <v>260</v>
      </c>
      <c r="D82" s="223"/>
      <c r="E82" s="224">
        <v>268.61410000000001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179</v>
      </c>
      <c r="AH82" s="210">
        <v>5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5">
      <c r="A83" s="235">
        <v>17</v>
      </c>
      <c r="B83" s="236" t="s">
        <v>261</v>
      </c>
      <c r="C83" s="256" t="s">
        <v>262</v>
      </c>
      <c r="D83" s="237" t="s">
        <v>198</v>
      </c>
      <c r="E83" s="238">
        <v>11.39</v>
      </c>
      <c r="F83" s="239"/>
      <c r="G83" s="240">
        <f>ROUND(E83*F83,2)</f>
        <v>0</v>
      </c>
      <c r="H83" s="239"/>
      <c r="I83" s="240">
        <f>ROUND(E83*H83,2)</f>
        <v>0</v>
      </c>
      <c r="J83" s="239"/>
      <c r="K83" s="240">
        <f>ROUND(E83*J83,2)</f>
        <v>0</v>
      </c>
      <c r="L83" s="240">
        <v>21</v>
      </c>
      <c r="M83" s="240">
        <f>G83*(1+L83/100)</f>
        <v>0</v>
      </c>
      <c r="N83" s="238">
        <v>4.9199999999999999E-3</v>
      </c>
      <c r="O83" s="238">
        <f>ROUND(E83*N83,2)</f>
        <v>0.06</v>
      </c>
      <c r="P83" s="238">
        <v>0</v>
      </c>
      <c r="Q83" s="238">
        <f>ROUND(E83*P83,2)</f>
        <v>0</v>
      </c>
      <c r="R83" s="240" t="s">
        <v>171</v>
      </c>
      <c r="S83" s="240" t="s">
        <v>172</v>
      </c>
      <c r="T83" s="241" t="s">
        <v>172</v>
      </c>
      <c r="U83" s="221">
        <v>0.36199999999999999</v>
      </c>
      <c r="V83" s="221">
        <f>ROUND(E83*U83,2)</f>
        <v>4.12</v>
      </c>
      <c r="W83" s="221"/>
      <c r="X83" s="221" t="s">
        <v>173</v>
      </c>
      <c r="Y83" s="221" t="s">
        <v>174</v>
      </c>
      <c r="Z83" s="210"/>
      <c r="AA83" s="210"/>
      <c r="AB83" s="210"/>
      <c r="AC83" s="210"/>
      <c r="AD83" s="210"/>
      <c r="AE83" s="210"/>
      <c r="AF83" s="210"/>
      <c r="AG83" s="210" t="s">
        <v>175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5">
      <c r="A84" s="217"/>
      <c r="B84" s="218"/>
      <c r="C84" s="258" t="s">
        <v>263</v>
      </c>
      <c r="D84" s="223"/>
      <c r="E84" s="224"/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179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5">
      <c r="A85" s="217"/>
      <c r="B85" s="218"/>
      <c r="C85" s="258" t="s">
        <v>264</v>
      </c>
      <c r="D85" s="223"/>
      <c r="E85" s="224">
        <v>5.6950000000000003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179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5">
      <c r="A86" s="217"/>
      <c r="B86" s="218"/>
      <c r="C86" s="258" t="s">
        <v>265</v>
      </c>
      <c r="D86" s="223"/>
      <c r="E86" s="224">
        <v>5.6950000000000003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179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25">
      <c r="A87" s="228" t="s">
        <v>166</v>
      </c>
      <c r="B87" s="229" t="s">
        <v>83</v>
      </c>
      <c r="C87" s="255" t="s">
        <v>84</v>
      </c>
      <c r="D87" s="230"/>
      <c r="E87" s="231"/>
      <c r="F87" s="232"/>
      <c r="G87" s="232">
        <f>SUMIF(AG88:AG92,"&lt;&gt;NOR",G88:G92)</f>
        <v>0</v>
      </c>
      <c r="H87" s="232"/>
      <c r="I87" s="232">
        <f>SUM(I88:I92)</f>
        <v>0</v>
      </c>
      <c r="J87" s="232"/>
      <c r="K87" s="232">
        <f>SUM(K88:K92)</f>
        <v>0</v>
      </c>
      <c r="L87" s="232"/>
      <c r="M87" s="232">
        <f>SUM(M88:M92)</f>
        <v>0</v>
      </c>
      <c r="N87" s="231"/>
      <c r="O87" s="231">
        <f>SUM(O88:O92)</f>
        <v>0.04</v>
      </c>
      <c r="P87" s="231"/>
      <c r="Q87" s="231">
        <f>SUM(Q88:Q92)</f>
        <v>0</v>
      </c>
      <c r="R87" s="232"/>
      <c r="S87" s="232"/>
      <c r="T87" s="233"/>
      <c r="U87" s="227"/>
      <c r="V87" s="227">
        <f>SUM(V88:V92)</f>
        <v>0.98</v>
      </c>
      <c r="W87" s="227"/>
      <c r="X87" s="227"/>
      <c r="Y87" s="227"/>
      <c r="AG87" t="s">
        <v>167</v>
      </c>
    </row>
    <row r="88" spans="1:60" ht="20.399999999999999" outlineLevel="1" x14ac:dyDescent="0.25">
      <c r="A88" s="235">
        <v>18</v>
      </c>
      <c r="B88" s="236" t="s">
        <v>266</v>
      </c>
      <c r="C88" s="256" t="s">
        <v>267</v>
      </c>
      <c r="D88" s="237" t="s">
        <v>198</v>
      </c>
      <c r="E88" s="238">
        <v>1.0058</v>
      </c>
      <c r="F88" s="239"/>
      <c r="G88" s="240">
        <f>ROUND(E88*F88,2)</f>
        <v>0</v>
      </c>
      <c r="H88" s="239"/>
      <c r="I88" s="240">
        <f>ROUND(E88*H88,2)</f>
        <v>0</v>
      </c>
      <c r="J88" s="239"/>
      <c r="K88" s="240">
        <f>ROUND(E88*J88,2)</f>
        <v>0</v>
      </c>
      <c r="L88" s="240">
        <v>21</v>
      </c>
      <c r="M88" s="240">
        <f>G88*(1+L88/100)</f>
        <v>0</v>
      </c>
      <c r="N88" s="238">
        <v>3.5279999999999999E-2</v>
      </c>
      <c r="O88" s="238">
        <f>ROUND(E88*N88,2)</f>
        <v>0.04</v>
      </c>
      <c r="P88" s="238">
        <v>0</v>
      </c>
      <c r="Q88" s="238">
        <f>ROUND(E88*P88,2)</f>
        <v>0</v>
      </c>
      <c r="R88" s="240" t="s">
        <v>183</v>
      </c>
      <c r="S88" s="240" t="s">
        <v>172</v>
      </c>
      <c r="T88" s="241" t="s">
        <v>172</v>
      </c>
      <c r="U88" s="221">
        <v>0.97289999999999999</v>
      </c>
      <c r="V88" s="221">
        <f>ROUND(E88*U88,2)</f>
        <v>0.98</v>
      </c>
      <c r="W88" s="221"/>
      <c r="X88" s="221" t="s">
        <v>173</v>
      </c>
      <c r="Y88" s="221" t="s">
        <v>174</v>
      </c>
      <c r="Z88" s="210"/>
      <c r="AA88" s="210"/>
      <c r="AB88" s="210"/>
      <c r="AC88" s="210"/>
      <c r="AD88" s="210"/>
      <c r="AE88" s="210"/>
      <c r="AF88" s="210"/>
      <c r="AG88" s="210" t="s">
        <v>175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5">
      <c r="A89" s="217"/>
      <c r="B89" s="218"/>
      <c r="C89" s="257" t="s">
        <v>268</v>
      </c>
      <c r="D89" s="242"/>
      <c r="E89" s="242"/>
      <c r="F89" s="242"/>
      <c r="G89" s="242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177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5">
      <c r="A90" s="217"/>
      <c r="B90" s="218"/>
      <c r="C90" s="260" t="s">
        <v>269</v>
      </c>
      <c r="D90" s="245"/>
      <c r="E90" s="245"/>
      <c r="F90" s="245"/>
      <c r="G90" s="245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212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5">
      <c r="A91" s="217"/>
      <c r="B91" s="218"/>
      <c r="C91" s="258" t="s">
        <v>185</v>
      </c>
      <c r="D91" s="223"/>
      <c r="E91" s="224"/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179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5">
      <c r="A92" s="217"/>
      <c r="B92" s="218"/>
      <c r="C92" s="258" t="s">
        <v>240</v>
      </c>
      <c r="D92" s="223"/>
      <c r="E92" s="224">
        <v>1.0058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179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x14ac:dyDescent="0.25">
      <c r="A93" s="228" t="s">
        <v>166</v>
      </c>
      <c r="B93" s="229" t="s">
        <v>85</v>
      </c>
      <c r="C93" s="255" t="s">
        <v>86</v>
      </c>
      <c r="D93" s="230"/>
      <c r="E93" s="231"/>
      <c r="F93" s="232"/>
      <c r="G93" s="232">
        <f>SUMIF(AG94:AG130,"&lt;&gt;NOR",G94:G130)</f>
        <v>0</v>
      </c>
      <c r="H93" s="232"/>
      <c r="I93" s="232">
        <f>SUM(I94:I130)</f>
        <v>0</v>
      </c>
      <c r="J93" s="232"/>
      <c r="K93" s="232">
        <f>SUM(K94:K130)</f>
        <v>0</v>
      </c>
      <c r="L93" s="232"/>
      <c r="M93" s="232">
        <f>SUM(M94:M130)</f>
        <v>0</v>
      </c>
      <c r="N93" s="231"/>
      <c r="O93" s="231">
        <f>SUM(O94:O130)</f>
        <v>12.68</v>
      </c>
      <c r="P93" s="231"/>
      <c r="Q93" s="231">
        <f>SUM(Q94:Q130)</f>
        <v>0</v>
      </c>
      <c r="R93" s="232"/>
      <c r="S93" s="232"/>
      <c r="T93" s="233"/>
      <c r="U93" s="227"/>
      <c r="V93" s="227">
        <f>SUM(V94:V130)</f>
        <v>58.219999999999992</v>
      </c>
      <c r="W93" s="227"/>
      <c r="X93" s="227"/>
      <c r="Y93" s="227"/>
      <c r="AG93" t="s">
        <v>167</v>
      </c>
    </row>
    <row r="94" spans="1:60" outlineLevel="1" x14ac:dyDescent="0.25">
      <c r="A94" s="235">
        <v>19</v>
      </c>
      <c r="B94" s="236" t="s">
        <v>270</v>
      </c>
      <c r="C94" s="256" t="s">
        <v>271</v>
      </c>
      <c r="D94" s="237" t="s">
        <v>170</v>
      </c>
      <c r="E94" s="238">
        <v>4.6403999999999996</v>
      </c>
      <c r="F94" s="239"/>
      <c r="G94" s="240">
        <f>ROUND(E94*F94,2)</f>
        <v>0</v>
      </c>
      <c r="H94" s="239"/>
      <c r="I94" s="240">
        <f>ROUND(E94*H94,2)</f>
        <v>0</v>
      </c>
      <c r="J94" s="239"/>
      <c r="K94" s="240">
        <f>ROUND(E94*J94,2)</f>
        <v>0</v>
      </c>
      <c r="L94" s="240">
        <v>21</v>
      </c>
      <c r="M94" s="240">
        <f>G94*(1+L94/100)</f>
        <v>0</v>
      </c>
      <c r="N94" s="238">
        <v>0</v>
      </c>
      <c r="O94" s="238">
        <f>ROUND(E94*N94,2)</f>
        <v>0</v>
      </c>
      <c r="P94" s="238">
        <v>0</v>
      </c>
      <c r="Q94" s="238">
        <f>ROUND(E94*P94,2)</f>
        <v>0</v>
      </c>
      <c r="R94" s="240" t="s">
        <v>171</v>
      </c>
      <c r="S94" s="240" t="s">
        <v>172</v>
      </c>
      <c r="T94" s="241" t="s">
        <v>172</v>
      </c>
      <c r="U94" s="221">
        <v>0.41</v>
      </c>
      <c r="V94" s="221">
        <f>ROUND(E94*U94,2)</f>
        <v>1.9</v>
      </c>
      <c r="W94" s="221"/>
      <c r="X94" s="221" t="s">
        <v>173</v>
      </c>
      <c r="Y94" s="221" t="s">
        <v>174</v>
      </c>
      <c r="Z94" s="210"/>
      <c r="AA94" s="210"/>
      <c r="AB94" s="210"/>
      <c r="AC94" s="210"/>
      <c r="AD94" s="210"/>
      <c r="AE94" s="210"/>
      <c r="AF94" s="210"/>
      <c r="AG94" s="210" t="s">
        <v>175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5">
      <c r="A95" s="217"/>
      <c r="B95" s="218"/>
      <c r="C95" s="257" t="s">
        <v>272</v>
      </c>
      <c r="D95" s="242"/>
      <c r="E95" s="242"/>
      <c r="F95" s="242"/>
      <c r="G95" s="242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177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5">
      <c r="A96" s="217"/>
      <c r="B96" s="218"/>
      <c r="C96" s="258" t="s">
        <v>273</v>
      </c>
      <c r="D96" s="223"/>
      <c r="E96" s="224">
        <v>2.2464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179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5">
      <c r="A97" s="217"/>
      <c r="B97" s="218"/>
      <c r="C97" s="258" t="s">
        <v>274</v>
      </c>
      <c r="D97" s="223"/>
      <c r="E97" s="224">
        <v>0.18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179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5">
      <c r="A98" s="217"/>
      <c r="B98" s="218"/>
      <c r="C98" s="258" t="s">
        <v>275</v>
      </c>
      <c r="D98" s="223"/>
      <c r="E98" s="224">
        <v>2.214</v>
      </c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0"/>
      <c r="AA98" s="210"/>
      <c r="AB98" s="210"/>
      <c r="AC98" s="210"/>
      <c r="AD98" s="210"/>
      <c r="AE98" s="210"/>
      <c r="AF98" s="210"/>
      <c r="AG98" s="210" t="s">
        <v>179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0.399999999999999" outlineLevel="1" x14ac:dyDescent="0.25">
      <c r="A99" s="235">
        <v>20</v>
      </c>
      <c r="B99" s="236" t="s">
        <v>276</v>
      </c>
      <c r="C99" s="256" t="s">
        <v>277</v>
      </c>
      <c r="D99" s="237" t="s">
        <v>278</v>
      </c>
      <c r="E99" s="238">
        <v>0.13688</v>
      </c>
      <c r="F99" s="239"/>
      <c r="G99" s="240">
        <f>ROUND(E99*F99,2)</f>
        <v>0</v>
      </c>
      <c r="H99" s="239"/>
      <c r="I99" s="240">
        <f>ROUND(E99*H99,2)</f>
        <v>0</v>
      </c>
      <c r="J99" s="239"/>
      <c r="K99" s="240">
        <f>ROUND(E99*J99,2)</f>
        <v>0</v>
      </c>
      <c r="L99" s="240">
        <v>21</v>
      </c>
      <c r="M99" s="240">
        <f>G99*(1+L99/100)</f>
        <v>0</v>
      </c>
      <c r="N99" s="238">
        <v>1.0662499999999999</v>
      </c>
      <c r="O99" s="238">
        <f>ROUND(E99*N99,2)</f>
        <v>0.15</v>
      </c>
      <c r="P99" s="238">
        <v>0</v>
      </c>
      <c r="Q99" s="238">
        <f>ROUND(E99*P99,2)</f>
        <v>0</v>
      </c>
      <c r="R99" s="240" t="s">
        <v>171</v>
      </c>
      <c r="S99" s="240" t="s">
        <v>172</v>
      </c>
      <c r="T99" s="241" t="s">
        <v>172</v>
      </c>
      <c r="U99" s="221">
        <v>15.23</v>
      </c>
      <c r="V99" s="221">
        <f>ROUND(E99*U99,2)</f>
        <v>2.08</v>
      </c>
      <c r="W99" s="221"/>
      <c r="X99" s="221" t="s">
        <v>173</v>
      </c>
      <c r="Y99" s="221" t="s">
        <v>174</v>
      </c>
      <c r="Z99" s="210"/>
      <c r="AA99" s="210"/>
      <c r="AB99" s="210"/>
      <c r="AC99" s="210"/>
      <c r="AD99" s="210"/>
      <c r="AE99" s="210"/>
      <c r="AF99" s="210"/>
      <c r="AG99" s="210" t="s">
        <v>175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5">
      <c r="A100" s="217"/>
      <c r="B100" s="218"/>
      <c r="C100" s="257" t="s">
        <v>279</v>
      </c>
      <c r="D100" s="242"/>
      <c r="E100" s="242"/>
      <c r="F100" s="242"/>
      <c r="G100" s="242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177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5">
      <c r="A101" s="217"/>
      <c r="B101" s="218"/>
      <c r="C101" s="258" t="s">
        <v>280</v>
      </c>
      <c r="D101" s="223"/>
      <c r="E101" s="224"/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179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5">
      <c r="A102" s="217"/>
      <c r="B102" s="218"/>
      <c r="C102" s="258" t="s">
        <v>281</v>
      </c>
      <c r="D102" s="223"/>
      <c r="E102" s="224">
        <v>5.765E-2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179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5">
      <c r="A103" s="217"/>
      <c r="B103" s="218"/>
      <c r="C103" s="258" t="s">
        <v>282</v>
      </c>
      <c r="D103" s="223"/>
      <c r="E103" s="224">
        <v>4.5500000000000002E-3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179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5">
      <c r="A104" s="217"/>
      <c r="B104" s="218"/>
      <c r="C104" s="258" t="s">
        <v>283</v>
      </c>
      <c r="D104" s="223"/>
      <c r="E104" s="224">
        <v>5.6829999999999999E-2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179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5">
      <c r="A105" s="217"/>
      <c r="B105" s="218"/>
      <c r="C105" s="261" t="s">
        <v>284</v>
      </c>
      <c r="D105" s="225"/>
      <c r="E105" s="226">
        <v>0.11903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179</v>
      </c>
      <c r="AH105" s="210">
        <v>1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5">
      <c r="A106" s="217"/>
      <c r="B106" s="218"/>
      <c r="C106" s="258" t="s">
        <v>285</v>
      </c>
      <c r="D106" s="223"/>
      <c r="E106" s="224">
        <v>1.7850000000000001E-2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179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0.399999999999999" outlineLevel="1" x14ac:dyDescent="0.25">
      <c r="A107" s="235">
        <v>21</v>
      </c>
      <c r="B107" s="236" t="s">
        <v>286</v>
      </c>
      <c r="C107" s="256" t="s">
        <v>287</v>
      </c>
      <c r="D107" s="237" t="s">
        <v>198</v>
      </c>
      <c r="E107" s="238">
        <v>114.16</v>
      </c>
      <c r="F107" s="239"/>
      <c r="G107" s="240">
        <f>ROUND(E107*F107,2)</f>
        <v>0</v>
      </c>
      <c r="H107" s="239"/>
      <c r="I107" s="240">
        <f>ROUND(E107*H107,2)</f>
        <v>0</v>
      </c>
      <c r="J107" s="239"/>
      <c r="K107" s="240">
        <f>ROUND(E107*J107,2)</f>
        <v>0</v>
      </c>
      <c r="L107" s="240">
        <v>21</v>
      </c>
      <c r="M107" s="240">
        <f>G107*(1+L107/100)</f>
        <v>0</v>
      </c>
      <c r="N107" s="238">
        <v>6.9499999999999996E-3</v>
      </c>
      <c r="O107" s="238">
        <f>ROUND(E107*N107,2)</f>
        <v>0.79</v>
      </c>
      <c r="P107" s="238">
        <v>0</v>
      </c>
      <c r="Q107" s="238">
        <f>ROUND(E107*P107,2)</f>
        <v>0</v>
      </c>
      <c r="R107" s="240" t="s">
        <v>171</v>
      </c>
      <c r="S107" s="240" t="s">
        <v>172</v>
      </c>
      <c r="T107" s="241" t="s">
        <v>172</v>
      </c>
      <c r="U107" s="221">
        <v>0.34</v>
      </c>
      <c r="V107" s="221">
        <f>ROUND(E107*U107,2)</f>
        <v>38.81</v>
      </c>
      <c r="W107" s="221"/>
      <c r="X107" s="221" t="s">
        <v>173</v>
      </c>
      <c r="Y107" s="221" t="s">
        <v>174</v>
      </c>
      <c r="Z107" s="210"/>
      <c r="AA107" s="210"/>
      <c r="AB107" s="210"/>
      <c r="AC107" s="210"/>
      <c r="AD107" s="210"/>
      <c r="AE107" s="210"/>
      <c r="AF107" s="210"/>
      <c r="AG107" s="210" t="s">
        <v>175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5">
      <c r="A108" s="217"/>
      <c r="B108" s="218"/>
      <c r="C108" s="257" t="s">
        <v>288</v>
      </c>
      <c r="D108" s="242"/>
      <c r="E108" s="242"/>
      <c r="F108" s="242"/>
      <c r="G108" s="242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177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5">
      <c r="A109" s="217"/>
      <c r="B109" s="218"/>
      <c r="C109" s="258" t="s">
        <v>289</v>
      </c>
      <c r="D109" s="223"/>
      <c r="E109" s="224">
        <v>18.97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179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5">
      <c r="A110" s="217"/>
      <c r="B110" s="218"/>
      <c r="C110" s="258" t="s">
        <v>290</v>
      </c>
      <c r="D110" s="223"/>
      <c r="E110" s="224">
        <v>18.72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179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5">
      <c r="A111" s="217"/>
      <c r="B111" s="218"/>
      <c r="C111" s="258" t="s">
        <v>291</v>
      </c>
      <c r="D111" s="223"/>
      <c r="E111" s="224">
        <v>19.559999999999999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179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5">
      <c r="A112" s="217"/>
      <c r="B112" s="218"/>
      <c r="C112" s="258" t="s">
        <v>292</v>
      </c>
      <c r="D112" s="223"/>
      <c r="E112" s="224">
        <v>19.12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179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5">
      <c r="A113" s="217"/>
      <c r="B113" s="218"/>
      <c r="C113" s="258" t="s">
        <v>293</v>
      </c>
      <c r="D113" s="223"/>
      <c r="E113" s="224">
        <v>18.45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179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5">
      <c r="A114" s="217"/>
      <c r="B114" s="218"/>
      <c r="C114" s="258" t="s">
        <v>294</v>
      </c>
      <c r="D114" s="223"/>
      <c r="E114" s="224">
        <v>19.34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179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5">
      <c r="A115" s="235">
        <v>22</v>
      </c>
      <c r="B115" s="236" t="s">
        <v>295</v>
      </c>
      <c r="C115" s="256" t="s">
        <v>296</v>
      </c>
      <c r="D115" s="237" t="s">
        <v>207</v>
      </c>
      <c r="E115" s="238">
        <v>5.54</v>
      </c>
      <c r="F115" s="239"/>
      <c r="G115" s="240">
        <f>ROUND(E115*F115,2)</f>
        <v>0</v>
      </c>
      <c r="H115" s="239"/>
      <c r="I115" s="240">
        <f>ROUND(E115*H115,2)</f>
        <v>0</v>
      </c>
      <c r="J115" s="239"/>
      <c r="K115" s="240">
        <f>ROUND(E115*J115,2)</f>
        <v>0</v>
      </c>
      <c r="L115" s="240">
        <v>21</v>
      </c>
      <c r="M115" s="240">
        <f>G115*(1+L115/100)</f>
        <v>0</v>
      </c>
      <c r="N115" s="238">
        <v>1.2800000000000001E-3</v>
      </c>
      <c r="O115" s="238">
        <f>ROUND(E115*N115,2)</f>
        <v>0.01</v>
      </c>
      <c r="P115" s="238">
        <v>0</v>
      </c>
      <c r="Q115" s="238">
        <f>ROUND(E115*P115,2)</f>
        <v>0</v>
      </c>
      <c r="R115" s="240" t="s">
        <v>171</v>
      </c>
      <c r="S115" s="240" t="s">
        <v>172</v>
      </c>
      <c r="T115" s="241" t="s">
        <v>172</v>
      </c>
      <c r="U115" s="221">
        <v>9.1999999999999998E-2</v>
      </c>
      <c r="V115" s="221">
        <f>ROUND(E115*U115,2)</f>
        <v>0.51</v>
      </c>
      <c r="W115" s="221"/>
      <c r="X115" s="221" t="s">
        <v>173</v>
      </c>
      <c r="Y115" s="221" t="s">
        <v>174</v>
      </c>
      <c r="Z115" s="210"/>
      <c r="AA115" s="210"/>
      <c r="AB115" s="210"/>
      <c r="AC115" s="210"/>
      <c r="AD115" s="210"/>
      <c r="AE115" s="210"/>
      <c r="AF115" s="210"/>
      <c r="AG115" s="210" t="s">
        <v>175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5">
      <c r="A116" s="217"/>
      <c r="B116" s="218"/>
      <c r="C116" s="257" t="s">
        <v>297</v>
      </c>
      <c r="D116" s="242"/>
      <c r="E116" s="242"/>
      <c r="F116" s="242"/>
      <c r="G116" s="242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177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5">
      <c r="A117" s="217"/>
      <c r="B117" s="218"/>
      <c r="C117" s="258" t="s">
        <v>298</v>
      </c>
      <c r="D117" s="223"/>
      <c r="E117" s="224">
        <v>2.79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179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5">
      <c r="A118" s="217"/>
      <c r="B118" s="218"/>
      <c r="C118" s="258" t="s">
        <v>299</v>
      </c>
      <c r="D118" s="223"/>
      <c r="E118" s="224">
        <v>2.75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179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0.399999999999999" outlineLevel="1" x14ac:dyDescent="0.25">
      <c r="A119" s="235">
        <v>23</v>
      </c>
      <c r="B119" s="236" t="s">
        <v>300</v>
      </c>
      <c r="C119" s="256" t="s">
        <v>301</v>
      </c>
      <c r="D119" s="237" t="s">
        <v>207</v>
      </c>
      <c r="E119" s="238">
        <v>5.54</v>
      </c>
      <c r="F119" s="239"/>
      <c r="G119" s="240">
        <f>ROUND(E119*F119,2)</f>
        <v>0</v>
      </c>
      <c r="H119" s="239"/>
      <c r="I119" s="240">
        <f>ROUND(E119*H119,2)</f>
        <v>0</v>
      </c>
      <c r="J119" s="239"/>
      <c r="K119" s="240">
        <f>ROUND(E119*J119,2)</f>
        <v>0</v>
      </c>
      <c r="L119" s="240">
        <v>21</v>
      </c>
      <c r="M119" s="240">
        <f>G119*(1+L119/100)</f>
        <v>0</v>
      </c>
      <c r="N119" s="238">
        <v>4.8000000000000001E-4</v>
      </c>
      <c r="O119" s="238">
        <f>ROUND(E119*N119,2)</f>
        <v>0</v>
      </c>
      <c r="P119" s="238">
        <v>0</v>
      </c>
      <c r="Q119" s="238">
        <f>ROUND(E119*P119,2)</f>
        <v>0</v>
      </c>
      <c r="R119" s="240" t="s">
        <v>171</v>
      </c>
      <c r="S119" s="240" t="s">
        <v>172</v>
      </c>
      <c r="T119" s="241" t="s">
        <v>172</v>
      </c>
      <c r="U119" s="221">
        <v>4.2000000000000003E-2</v>
      </c>
      <c r="V119" s="221">
        <f>ROUND(E119*U119,2)</f>
        <v>0.23</v>
      </c>
      <c r="W119" s="221"/>
      <c r="X119" s="221" t="s">
        <v>173</v>
      </c>
      <c r="Y119" s="221" t="s">
        <v>174</v>
      </c>
      <c r="Z119" s="210"/>
      <c r="AA119" s="210"/>
      <c r="AB119" s="210"/>
      <c r="AC119" s="210"/>
      <c r="AD119" s="210"/>
      <c r="AE119" s="210"/>
      <c r="AF119" s="210"/>
      <c r="AG119" s="210" t="s">
        <v>175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5">
      <c r="A120" s="217"/>
      <c r="B120" s="218"/>
      <c r="C120" s="257" t="s">
        <v>297</v>
      </c>
      <c r="D120" s="242"/>
      <c r="E120" s="242"/>
      <c r="F120" s="242"/>
      <c r="G120" s="242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0"/>
      <c r="AA120" s="210"/>
      <c r="AB120" s="210"/>
      <c r="AC120" s="210"/>
      <c r="AD120" s="210"/>
      <c r="AE120" s="210"/>
      <c r="AF120" s="210"/>
      <c r="AG120" s="210" t="s">
        <v>177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5">
      <c r="A121" s="217"/>
      <c r="B121" s="218"/>
      <c r="C121" s="258" t="s">
        <v>302</v>
      </c>
      <c r="D121" s="223"/>
      <c r="E121" s="224">
        <v>5.54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0"/>
      <c r="AA121" s="210"/>
      <c r="AB121" s="210"/>
      <c r="AC121" s="210"/>
      <c r="AD121" s="210"/>
      <c r="AE121" s="210"/>
      <c r="AF121" s="210"/>
      <c r="AG121" s="210" t="s">
        <v>179</v>
      </c>
      <c r="AH121" s="210">
        <v>5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0.399999999999999" outlineLevel="1" x14ac:dyDescent="0.25">
      <c r="A122" s="235">
        <v>24</v>
      </c>
      <c r="B122" s="236" t="s">
        <v>303</v>
      </c>
      <c r="C122" s="256" t="s">
        <v>304</v>
      </c>
      <c r="D122" s="237" t="s">
        <v>207</v>
      </c>
      <c r="E122" s="238">
        <v>49.34</v>
      </c>
      <c r="F122" s="239"/>
      <c r="G122" s="240">
        <f>ROUND(E122*F122,2)</f>
        <v>0</v>
      </c>
      <c r="H122" s="239"/>
      <c r="I122" s="240">
        <f>ROUND(E122*H122,2)</f>
        <v>0</v>
      </c>
      <c r="J122" s="239"/>
      <c r="K122" s="240">
        <f>ROUND(E122*J122,2)</f>
        <v>0</v>
      </c>
      <c r="L122" s="240">
        <v>21</v>
      </c>
      <c r="M122" s="240">
        <f>G122*(1+L122/100)</f>
        <v>0</v>
      </c>
      <c r="N122" s="238">
        <v>0</v>
      </c>
      <c r="O122" s="238">
        <f>ROUND(E122*N122,2)</f>
        <v>0</v>
      </c>
      <c r="P122" s="238">
        <v>0</v>
      </c>
      <c r="Q122" s="238">
        <f>ROUND(E122*P122,2)</f>
        <v>0</v>
      </c>
      <c r="R122" s="240" t="s">
        <v>305</v>
      </c>
      <c r="S122" s="240" t="s">
        <v>172</v>
      </c>
      <c r="T122" s="241" t="s">
        <v>172</v>
      </c>
      <c r="U122" s="221">
        <v>0.05</v>
      </c>
      <c r="V122" s="221">
        <f>ROUND(E122*U122,2)</f>
        <v>2.4700000000000002</v>
      </c>
      <c r="W122" s="221"/>
      <c r="X122" s="221" t="s">
        <v>173</v>
      </c>
      <c r="Y122" s="221" t="s">
        <v>174</v>
      </c>
      <c r="Z122" s="210"/>
      <c r="AA122" s="210"/>
      <c r="AB122" s="210"/>
      <c r="AC122" s="210"/>
      <c r="AD122" s="210"/>
      <c r="AE122" s="210"/>
      <c r="AF122" s="210"/>
      <c r="AG122" s="210" t="s">
        <v>175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5">
      <c r="A123" s="217"/>
      <c r="B123" s="218"/>
      <c r="C123" s="258" t="s">
        <v>306</v>
      </c>
      <c r="D123" s="223"/>
      <c r="E123" s="224">
        <v>22.96</v>
      </c>
      <c r="F123" s="221"/>
      <c r="G123" s="221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179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5">
      <c r="A124" s="217"/>
      <c r="B124" s="218"/>
      <c r="C124" s="258" t="s">
        <v>307</v>
      </c>
      <c r="D124" s="223"/>
      <c r="E124" s="224">
        <v>3.5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0"/>
      <c r="AA124" s="210"/>
      <c r="AB124" s="210"/>
      <c r="AC124" s="210"/>
      <c r="AD124" s="210"/>
      <c r="AE124" s="210"/>
      <c r="AF124" s="210"/>
      <c r="AG124" s="210" t="s">
        <v>179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5">
      <c r="A125" s="217"/>
      <c r="B125" s="218"/>
      <c r="C125" s="258" t="s">
        <v>308</v>
      </c>
      <c r="D125" s="223"/>
      <c r="E125" s="224">
        <v>22.88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179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0.399999999999999" outlineLevel="1" x14ac:dyDescent="0.25">
      <c r="A126" s="235">
        <v>25</v>
      </c>
      <c r="B126" s="236" t="s">
        <v>309</v>
      </c>
      <c r="C126" s="256" t="s">
        <v>310</v>
      </c>
      <c r="D126" s="237" t="s">
        <v>170</v>
      </c>
      <c r="E126" s="238">
        <v>4.6403999999999996</v>
      </c>
      <c r="F126" s="239"/>
      <c r="G126" s="240">
        <f>ROUND(E126*F126,2)</f>
        <v>0</v>
      </c>
      <c r="H126" s="239"/>
      <c r="I126" s="240">
        <f>ROUND(E126*H126,2)</f>
        <v>0</v>
      </c>
      <c r="J126" s="239"/>
      <c r="K126" s="240">
        <f>ROUND(E126*J126,2)</f>
        <v>0</v>
      </c>
      <c r="L126" s="240">
        <v>21</v>
      </c>
      <c r="M126" s="240">
        <f>G126*(1+L126/100)</f>
        <v>0</v>
      </c>
      <c r="N126" s="238">
        <v>2.5249999999999999</v>
      </c>
      <c r="O126" s="238">
        <f>ROUND(E126*N126,2)</f>
        <v>11.72</v>
      </c>
      <c r="P126" s="238">
        <v>0</v>
      </c>
      <c r="Q126" s="238">
        <f>ROUND(E126*P126,2)</f>
        <v>0</v>
      </c>
      <c r="R126" s="240"/>
      <c r="S126" s="240" t="s">
        <v>311</v>
      </c>
      <c r="T126" s="241" t="s">
        <v>312</v>
      </c>
      <c r="U126" s="221">
        <v>2.58</v>
      </c>
      <c r="V126" s="221">
        <f>ROUND(E126*U126,2)</f>
        <v>11.97</v>
      </c>
      <c r="W126" s="221"/>
      <c r="X126" s="221" t="s">
        <v>173</v>
      </c>
      <c r="Y126" s="221" t="s">
        <v>174</v>
      </c>
      <c r="Z126" s="210"/>
      <c r="AA126" s="210"/>
      <c r="AB126" s="210"/>
      <c r="AC126" s="210"/>
      <c r="AD126" s="210"/>
      <c r="AE126" s="210"/>
      <c r="AF126" s="210"/>
      <c r="AG126" s="210" t="s">
        <v>175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5">
      <c r="A127" s="217"/>
      <c r="B127" s="218"/>
      <c r="C127" s="259" t="s">
        <v>313</v>
      </c>
      <c r="D127" s="244"/>
      <c r="E127" s="244"/>
      <c r="F127" s="244"/>
      <c r="G127" s="244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212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5">
      <c r="A128" s="217"/>
      <c r="B128" s="218"/>
      <c r="C128" s="258" t="s">
        <v>314</v>
      </c>
      <c r="D128" s="223"/>
      <c r="E128" s="224">
        <v>4.6403999999999996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179</v>
      </c>
      <c r="AH128" s="210">
        <v>5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0.399999999999999" outlineLevel="1" x14ac:dyDescent="0.25">
      <c r="A129" s="235">
        <v>26</v>
      </c>
      <c r="B129" s="236" t="s">
        <v>315</v>
      </c>
      <c r="C129" s="256" t="s">
        <v>316</v>
      </c>
      <c r="D129" s="237" t="s">
        <v>207</v>
      </c>
      <c r="E129" s="238">
        <v>3.5</v>
      </c>
      <c r="F129" s="239"/>
      <c r="G129" s="240">
        <f>ROUND(E129*F129,2)</f>
        <v>0</v>
      </c>
      <c r="H129" s="239"/>
      <c r="I129" s="240">
        <f>ROUND(E129*H129,2)</f>
        <v>0</v>
      </c>
      <c r="J129" s="239"/>
      <c r="K129" s="240">
        <f>ROUND(E129*J129,2)</f>
        <v>0</v>
      </c>
      <c r="L129" s="240">
        <v>21</v>
      </c>
      <c r="M129" s="240">
        <f>G129*(1+L129/100)</f>
        <v>0</v>
      </c>
      <c r="N129" s="238">
        <v>3.0000000000000001E-3</v>
      </c>
      <c r="O129" s="238">
        <f>ROUND(E129*N129,2)</f>
        <v>0.01</v>
      </c>
      <c r="P129" s="238">
        <v>0</v>
      </c>
      <c r="Q129" s="238">
        <f>ROUND(E129*P129,2)</f>
        <v>0</v>
      </c>
      <c r="R129" s="240"/>
      <c r="S129" s="240" t="s">
        <v>311</v>
      </c>
      <c r="T129" s="241" t="s">
        <v>312</v>
      </c>
      <c r="U129" s="221">
        <v>7.0000000000000007E-2</v>
      </c>
      <c r="V129" s="221">
        <f>ROUND(E129*U129,2)</f>
        <v>0.25</v>
      </c>
      <c r="W129" s="221"/>
      <c r="X129" s="221" t="s">
        <v>173</v>
      </c>
      <c r="Y129" s="221" t="s">
        <v>174</v>
      </c>
      <c r="Z129" s="210"/>
      <c r="AA129" s="210"/>
      <c r="AB129" s="210"/>
      <c r="AC129" s="210"/>
      <c r="AD129" s="210"/>
      <c r="AE129" s="210"/>
      <c r="AF129" s="210"/>
      <c r="AG129" s="210" t="s">
        <v>175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5">
      <c r="A130" s="217"/>
      <c r="B130" s="218"/>
      <c r="C130" s="258" t="s">
        <v>307</v>
      </c>
      <c r="D130" s="223"/>
      <c r="E130" s="224">
        <v>3.5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179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25">
      <c r="A131" s="228" t="s">
        <v>166</v>
      </c>
      <c r="B131" s="229" t="s">
        <v>87</v>
      </c>
      <c r="C131" s="255" t="s">
        <v>88</v>
      </c>
      <c r="D131" s="230"/>
      <c r="E131" s="231"/>
      <c r="F131" s="232"/>
      <c r="G131" s="232">
        <f>SUMIF(AG132:AG141,"&lt;&gt;NOR",G132:G141)</f>
        <v>0</v>
      </c>
      <c r="H131" s="232"/>
      <c r="I131" s="232">
        <f>SUM(I132:I141)</f>
        <v>0</v>
      </c>
      <c r="J131" s="232"/>
      <c r="K131" s="232">
        <f>SUM(K132:K141)</f>
        <v>0</v>
      </c>
      <c r="L131" s="232"/>
      <c r="M131" s="232">
        <f>SUM(M132:M141)</f>
        <v>0</v>
      </c>
      <c r="N131" s="231"/>
      <c r="O131" s="231">
        <f>SUM(O132:O141)</f>
        <v>0.2</v>
      </c>
      <c r="P131" s="231"/>
      <c r="Q131" s="231">
        <f>SUM(Q132:Q141)</f>
        <v>0</v>
      </c>
      <c r="R131" s="232"/>
      <c r="S131" s="232"/>
      <c r="T131" s="233"/>
      <c r="U131" s="227"/>
      <c r="V131" s="227">
        <f>SUM(V132:V141)</f>
        <v>26.95</v>
      </c>
      <c r="W131" s="227"/>
      <c r="X131" s="227"/>
      <c r="Y131" s="227"/>
      <c r="AG131" t="s">
        <v>167</v>
      </c>
    </row>
    <row r="132" spans="1:60" outlineLevel="1" x14ac:dyDescent="0.25">
      <c r="A132" s="235">
        <v>27</v>
      </c>
      <c r="B132" s="236" t="s">
        <v>317</v>
      </c>
      <c r="C132" s="256" t="s">
        <v>318</v>
      </c>
      <c r="D132" s="237" t="s">
        <v>198</v>
      </c>
      <c r="E132" s="238">
        <v>128.31</v>
      </c>
      <c r="F132" s="239"/>
      <c r="G132" s="240">
        <f>ROUND(E132*F132,2)</f>
        <v>0</v>
      </c>
      <c r="H132" s="239"/>
      <c r="I132" s="240">
        <f>ROUND(E132*H132,2)</f>
        <v>0</v>
      </c>
      <c r="J132" s="239"/>
      <c r="K132" s="240">
        <f>ROUND(E132*J132,2)</f>
        <v>0</v>
      </c>
      <c r="L132" s="240">
        <v>21</v>
      </c>
      <c r="M132" s="240">
        <f>G132*(1+L132/100)</f>
        <v>0</v>
      </c>
      <c r="N132" s="238">
        <v>1.58E-3</v>
      </c>
      <c r="O132" s="238">
        <f>ROUND(E132*N132,2)</f>
        <v>0.2</v>
      </c>
      <c r="P132" s="238">
        <v>0</v>
      </c>
      <c r="Q132" s="238">
        <f>ROUND(E132*P132,2)</f>
        <v>0</v>
      </c>
      <c r="R132" s="240" t="s">
        <v>319</v>
      </c>
      <c r="S132" s="240" t="s">
        <v>172</v>
      </c>
      <c r="T132" s="241" t="s">
        <v>172</v>
      </c>
      <c r="U132" s="221">
        <v>0.21</v>
      </c>
      <c r="V132" s="221">
        <f>ROUND(E132*U132,2)</f>
        <v>26.95</v>
      </c>
      <c r="W132" s="221"/>
      <c r="X132" s="221" t="s">
        <v>173</v>
      </c>
      <c r="Y132" s="221" t="s">
        <v>174</v>
      </c>
      <c r="Z132" s="210"/>
      <c r="AA132" s="210"/>
      <c r="AB132" s="210"/>
      <c r="AC132" s="210"/>
      <c r="AD132" s="210"/>
      <c r="AE132" s="210"/>
      <c r="AF132" s="210"/>
      <c r="AG132" s="210" t="s">
        <v>175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5">
      <c r="A133" s="217"/>
      <c r="B133" s="218"/>
      <c r="C133" s="258" t="s">
        <v>289</v>
      </c>
      <c r="D133" s="223"/>
      <c r="E133" s="224">
        <v>18.97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179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5">
      <c r="A134" s="217"/>
      <c r="B134" s="218"/>
      <c r="C134" s="258" t="s">
        <v>290</v>
      </c>
      <c r="D134" s="223"/>
      <c r="E134" s="224">
        <v>18.72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179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5">
      <c r="A135" s="217"/>
      <c r="B135" s="218"/>
      <c r="C135" s="258" t="s">
        <v>291</v>
      </c>
      <c r="D135" s="223"/>
      <c r="E135" s="224">
        <v>19.559999999999999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179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5">
      <c r="A136" s="217"/>
      <c r="B136" s="218"/>
      <c r="C136" s="258" t="s">
        <v>292</v>
      </c>
      <c r="D136" s="223"/>
      <c r="E136" s="224">
        <v>19.12</v>
      </c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0"/>
      <c r="AA136" s="210"/>
      <c r="AB136" s="210"/>
      <c r="AC136" s="210"/>
      <c r="AD136" s="210"/>
      <c r="AE136" s="210"/>
      <c r="AF136" s="210"/>
      <c r="AG136" s="210" t="s">
        <v>179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5">
      <c r="A137" s="217"/>
      <c r="B137" s="218"/>
      <c r="C137" s="258" t="s">
        <v>293</v>
      </c>
      <c r="D137" s="223"/>
      <c r="E137" s="224">
        <v>18.45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179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5">
      <c r="A138" s="217"/>
      <c r="B138" s="218"/>
      <c r="C138" s="258" t="s">
        <v>294</v>
      </c>
      <c r="D138" s="223"/>
      <c r="E138" s="224">
        <v>19.34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179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5">
      <c r="A139" s="217"/>
      <c r="B139" s="218"/>
      <c r="C139" s="258" t="s">
        <v>320</v>
      </c>
      <c r="D139" s="223"/>
      <c r="E139" s="224">
        <v>1.9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179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5">
      <c r="A140" s="217"/>
      <c r="B140" s="218"/>
      <c r="C140" s="258" t="s">
        <v>321</v>
      </c>
      <c r="D140" s="223"/>
      <c r="E140" s="224">
        <v>3.26</v>
      </c>
      <c r="F140" s="221"/>
      <c r="G140" s="221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0"/>
      <c r="AA140" s="210"/>
      <c r="AB140" s="210"/>
      <c r="AC140" s="210"/>
      <c r="AD140" s="210"/>
      <c r="AE140" s="210"/>
      <c r="AF140" s="210"/>
      <c r="AG140" s="210" t="s">
        <v>179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5">
      <c r="A141" s="217"/>
      <c r="B141" s="218"/>
      <c r="C141" s="258" t="s">
        <v>322</v>
      </c>
      <c r="D141" s="223"/>
      <c r="E141" s="224">
        <v>8.99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179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x14ac:dyDescent="0.25">
      <c r="A142" s="228" t="s">
        <v>166</v>
      </c>
      <c r="B142" s="229" t="s">
        <v>89</v>
      </c>
      <c r="C142" s="255" t="s">
        <v>90</v>
      </c>
      <c r="D142" s="230"/>
      <c r="E142" s="231"/>
      <c r="F142" s="232"/>
      <c r="G142" s="232">
        <f>SUMIF(AG143:AG152,"&lt;&gt;NOR",G143:G152)</f>
        <v>0</v>
      </c>
      <c r="H142" s="232"/>
      <c r="I142" s="232">
        <f>SUM(I143:I152)</f>
        <v>0</v>
      </c>
      <c r="J142" s="232"/>
      <c r="K142" s="232">
        <f>SUM(K143:K152)</f>
        <v>0</v>
      </c>
      <c r="L142" s="232"/>
      <c r="M142" s="232">
        <f>SUM(M143:M152)</f>
        <v>0</v>
      </c>
      <c r="N142" s="231"/>
      <c r="O142" s="231">
        <f>SUM(O143:O152)</f>
        <v>0.01</v>
      </c>
      <c r="P142" s="231"/>
      <c r="Q142" s="231">
        <f>SUM(Q143:Q152)</f>
        <v>0</v>
      </c>
      <c r="R142" s="232"/>
      <c r="S142" s="232"/>
      <c r="T142" s="233"/>
      <c r="U142" s="227"/>
      <c r="V142" s="227">
        <f>SUM(V143:V152)</f>
        <v>55.14</v>
      </c>
      <c r="W142" s="227"/>
      <c r="X142" s="227"/>
      <c r="Y142" s="227"/>
      <c r="AG142" t="s">
        <v>167</v>
      </c>
    </row>
    <row r="143" spans="1:60" ht="40.799999999999997" outlineLevel="1" x14ac:dyDescent="0.25">
      <c r="A143" s="235">
        <v>28</v>
      </c>
      <c r="B143" s="236" t="s">
        <v>323</v>
      </c>
      <c r="C143" s="256" t="s">
        <v>324</v>
      </c>
      <c r="D143" s="237" t="s">
        <v>198</v>
      </c>
      <c r="E143" s="238">
        <v>177.87309999999999</v>
      </c>
      <c r="F143" s="239"/>
      <c r="G143" s="240">
        <f>ROUND(E143*F143,2)</f>
        <v>0</v>
      </c>
      <c r="H143" s="239"/>
      <c r="I143" s="240">
        <f>ROUND(E143*H143,2)</f>
        <v>0</v>
      </c>
      <c r="J143" s="239"/>
      <c r="K143" s="240">
        <f>ROUND(E143*J143,2)</f>
        <v>0</v>
      </c>
      <c r="L143" s="240">
        <v>21</v>
      </c>
      <c r="M143" s="240">
        <f>G143*(1+L143/100)</f>
        <v>0</v>
      </c>
      <c r="N143" s="238">
        <v>4.0000000000000003E-5</v>
      </c>
      <c r="O143" s="238">
        <f>ROUND(E143*N143,2)</f>
        <v>0.01</v>
      </c>
      <c r="P143" s="238">
        <v>0</v>
      </c>
      <c r="Q143" s="238">
        <f>ROUND(E143*P143,2)</f>
        <v>0</v>
      </c>
      <c r="R143" s="240" t="s">
        <v>171</v>
      </c>
      <c r="S143" s="240" t="s">
        <v>172</v>
      </c>
      <c r="T143" s="241" t="s">
        <v>172</v>
      </c>
      <c r="U143" s="221">
        <v>0.31</v>
      </c>
      <c r="V143" s="221">
        <f>ROUND(E143*U143,2)</f>
        <v>55.14</v>
      </c>
      <c r="W143" s="221"/>
      <c r="X143" s="221" t="s">
        <v>173</v>
      </c>
      <c r="Y143" s="221" t="s">
        <v>174</v>
      </c>
      <c r="Z143" s="210"/>
      <c r="AA143" s="210"/>
      <c r="AB143" s="210"/>
      <c r="AC143" s="210"/>
      <c r="AD143" s="210"/>
      <c r="AE143" s="210"/>
      <c r="AF143" s="210"/>
      <c r="AG143" s="210" t="s">
        <v>175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5">
      <c r="A144" s="217"/>
      <c r="B144" s="218"/>
      <c r="C144" s="258" t="s">
        <v>289</v>
      </c>
      <c r="D144" s="223"/>
      <c r="E144" s="224">
        <v>18.97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179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5">
      <c r="A145" s="217"/>
      <c r="B145" s="218"/>
      <c r="C145" s="258" t="s">
        <v>290</v>
      </c>
      <c r="D145" s="223"/>
      <c r="E145" s="224">
        <v>18.72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179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5">
      <c r="A146" s="217"/>
      <c r="B146" s="218"/>
      <c r="C146" s="258" t="s">
        <v>291</v>
      </c>
      <c r="D146" s="223"/>
      <c r="E146" s="224">
        <v>19.559999999999999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179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5">
      <c r="A147" s="217"/>
      <c r="B147" s="218"/>
      <c r="C147" s="258" t="s">
        <v>292</v>
      </c>
      <c r="D147" s="223"/>
      <c r="E147" s="224">
        <v>19.12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179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5">
      <c r="A148" s="217"/>
      <c r="B148" s="218"/>
      <c r="C148" s="258" t="s">
        <v>293</v>
      </c>
      <c r="D148" s="223"/>
      <c r="E148" s="224">
        <v>18.45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0"/>
      <c r="AA148" s="210"/>
      <c r="AB148" s="210"/>
      <c r="AC148" s="210"/>
      <c r="AD148" s="210"/>
      <c r="AE148" s="210"/>
      <c r="AF148" s="210"/>
      <c r="AG148" s="210" t="s">
        <v>179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5">
      <c r="A149" s="217"/>
      <c r="B149" s="218"/>
      <c r="C149" s="258" t="s">
        <v>294</v>
      </c>
      <c r="D149" s="223"/>
      <c r="E149" s="224">
        <v>19.34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179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5">
      <c r="A150" s="217"/>
      <c r="B150" s="218"/>
      <c r="C150" s="258" t="s">
        <v>325</v>
      </c>
      <c r="D150" s="223"/>
      <c r="E150" s="224">
        <v>5.149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179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5">
      <c r="A151" s="217"/>
      <c r="B151" s="218"/>
      <c r="C151" s="258" t="s">
        <v>326</v>
      </c>
      <c r="D151" s="223"/>
      <c r="E151" s="224">
        <v>8.15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0"/>
      <c r="AA151" s="210"/>
      <c r="AB151" s="210"/>
      <c r="AC151" s="210"/>
      <c r="AD151" s="210"/>
      <c r="AE151" s="210"/>
      <c r="AF151" s="210"/>
      <c r="AG151" s="210" t="s">
        <v>179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5">
      <c r="A152" s="217"/>
      <c r="B152" s="218"/>
      <c r="C152" s="258" t="s">
        <v>327</v>
      </c>
      <c r="D152" s="223"/>
      <c r="E152" s="224">
        <v>50.414099999999998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179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x14ac:dyDescent="0.25">
      <c r="A153" s="228" t="s">
        <v>166</v>
      </c>
      <c r="B153" s="229" t="s">
        <v>91</v>
      </c>
      <c r="C153" s="255" t="s">
        <v>92</v>
      </c>
      <c r="D153" s="230"/>
      <c r="E153" s="231"/>
      <c r="F153" s="232"/>
      <c r="G153" s="232">
        <f>SUMIF(AG154:AG232,"&lt;&gt;NOR",G154:G232)</f>
        <v>0</v>
      </c>
      <c r="H153" s="232"/>
      <c r="I153" s="232">
        <f>SUM(I154:I232)</f>
        <v>0</v>
      </c>
      <c r="J153" s="232"/>
      <c r="K153" s="232">
        <f>SUM(K154:K232)</f>
        <v>0</v>
      </c>
      <c r="L153" s="232"/>
      <c r="M153" s="232">
        <f>SUM(M154:M232)</f>
        <v>0</v>
      </c>
      <c r="N153" s="231"/>
      <c r="O153" s="231">
        <f>SUM(O154:O232)</f>
        <v>0.11000000000000001</v>
      </c>
      <c r="P153" s="231"/>
      <c r="Q153" s="231">
        <f>SUM(Q154:Q232)</f>
        <v>30.12</v>
      </c>
      <c r="R153" s="232"/>
      <c r="S153" s="232"/>
      <c r="T153" s="233"/>
      <c r="U153" s="227"/>
      <c r="V153" s="227">
        <f>SUM(V154:V232)</f>
        <v>197.68</v>
      </c>
      <c r="W153" s="227"/>
      <c r="X153" s="227"/>
      <c r="Y153" s="227"/>
      <c r="AG153" t="s">
        <v>167</v>
      </c>
    </row>
    <row r="154" spans="1:60" outlineLevel="1" x14ac:dyDescent="0.25">
      <c r="A154" s="235">
        <v>29</v>
      </c>
      <c r="B154" s="236" t="s">
        <v>328</v>
      </c>
      <c r="C154" s="256" t="s">
        <v>329</v>
      </c>
      <c r="D154" s="237" t="s">
        <v>170</v>
      </c>
      <c r="E154" s="238">
        <v>0.87</v>
      </c>
      <c r="F154" s="239"/>
      <c r="G154" s="240">
        <f>ROUND(E154*F154,2)</f>
        <v>0</v>
      </c>
      <c r="H154" s="239"/>
      <c r="I154" s="240">
        <f>ROUND(E154*H154,2)</f>
        <v>0</v>
      </c>
      <c r="J154" s="239"/>
      <c r="K154" s="240">
        <f>ROUND(E154*J154,2)</f>
        <v>0</v>
      </c>
      <c r="L154" s="240">
        <v>21</v>
      </c>
      <c r="M154" s="240">
        <f>G154*(1+L154/100)</f>
        <v>0</v>
      </c>
      <c r="N154" s="238">
        <v>0</v>
      </c>
      <c r="O154" s="238">
        <f>ROUND(E154*N154,2)</f>
        <v>0</v>
      </c>
      <c r="P154" s="238">
        <v>2.4</v>
      </c>
      <c r="Q154" s="238">
        <f>ROUND(E154*P154,2)</f>
        <v>2.09</v>
      </c>
      <c r="R154" s="240" t="s">
        <v>330</v>
      </c>
      <c r="S154" s="240" t="s">
        <v>172</v>
      </c>
      <c r="T154" s="241" t="s">
        <v>172</v>
      </c>
      <c r="U154" s="221">
        <v>13.301</v>
      </c>
      <c r="V154" s="221">
        <f>ROUND(E154*U154,2)</f>
        <v>11.57</v>
      </c>
      <c r="W154" s="221"/>
      <c r="X154" s="221" t="s">
        <v>173</v>
      </c>
      <c r="Y154" s="221" t="s">
        <v>174</v>
      </c>
      <c r="Z154" s="210"/>
      <c r="AA154" s="210"/>
      <c r="AB154" s="210"/>
      <c r="AC154" s="210"/>
      <c r="AD154" s="210"/>
      <c r="AE154" s="210"/>
      <c r="AF154" s="210"/>
      <c r="AG154" s="210" t="s">
        <v>175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5">
      <c r="A155" s="217"/>
      <c r="B155" s="218"/>
      <c r="C155" s="257" t="s">
        <v>331</v>
      </c>
      <c r="D155" s="242"/>
      <c r="E155" s="242"/>
      <c r="F155" s="242"/>
      <c r="G155" s="242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177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5">
      <c r="A156" s="217"/>
      <c r="B156" s="218"/>
      <c r="C156" s="258" t="s">
        <v>178</v>
      </c>
      <c r="D156" s="223"/>
      <c r="E156" s="224"/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179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5">
      <c r="A157" s="217"/>
      <c r="B157" s="218"/>
      <c r="C157" s="258" t="s">
        <v>332</v>
      </c>
      <c r="D157" s="223"/>
      <c r="E157" s="224">
        <v>0.87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179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5">
      <c r="A158" s="235">
        <v>30</v>
      </c>
      <c r="B158" s="236" t="s">
        <v>333</v>
      </c>
      <c r="C158" s="256" t="s">
        <v>334</v>
      </c>
      <c r="D158" s="237" t="s">
        <v>198</v>
      </c>
      <c r="E158" s="238">
        <v>8.0909999999999993</v>
      </c>
      <c r="F158" s="239"/>
      <c r="G158" s="240">
        <f>ROUND(E158*F158,2)</f>
        <v>0</v>
      </c>
      <c r="H158" s="239"/>
      <c r="I158" s="240">
        <f>ROUND(E158*H158,2)</f>
        <v>0</v>
      </c>
      <c r="J158" s="239"/>
      <c r="K158" s="240">
        <f>ROUND(E158*J158,2)</f>
        <v>0</v>
      </c>
      <c r="L158" s="240">
        <v>21</v>
      </c>
      <c r="M158" s="240">
        <f>G158*(1+L158/100)</f>
        <v>0</v>
      </c>
      <c r="N158" s="238">
        <v>6.7000000000000002E-4</v>
      </c>
      <c r="O158" s="238">
        <f>ROUND(E158*N158,2)</f>
        <v>0.01</v>
      </c>
      <c r="P158" s="238">
        <v>0.20399999999999999</v>
      </c>
      <c r="Q158" s="238">
        <f>ROUND(E158*P158,2)</f>
        <v>1.65</v>
      </c>
      <c r="R158" s="240" t="s">
        <v>330</v>
      </c>
      <c r="S158" s="240" t="s">
        <v>172</v>
      </c>
      <c r="T158" s="241" t="s">
        <v>172</v>
      </c>
      <c r="U158" s="221">
        <v>0.254</v>
      </c>
      <c r="V158" s="221">
        <f>ROUND(E158*U158,2)</f>
        <v>2.06</v>
      </c>
      <c r="W158" s="221"/>
      <c r="X158" s="221" t="s">
        <v>173</v>
      </c>
      <c r="Y158" s="221" t="s">
        <v>174</v>
      </c>
      <c r="Z158" s="210"/>
      <c r="AA158" s="210"/>
      <c r="AB158" s="210"/>
      <c r="AC158" s="210"/>
      <c r="AD158" s="210"/>
      <c r="AE158" s="210"/>
      <c r="AF158" s="210"/>
      <c r="AG158" s="210" t="s">
        <v>175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1" outlineLevel="2" x14ac:dyDescent="0.25">
      <c r="A159" s="217"/>
      <c r="B159" s="218"/>
      <c r="C159" s="257" t="s">
        <v>335</v>
      </c>
      <c r="D159" s="242"/>
      <c r="E159" s="242"/>
      <c r="F159" s="242"/>
      <c r="G159" s="242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177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43" t="str">
        <f>C159</f>
        <v>nebo vybourání otvorů průřezové plochy přes 4 m2 v příčkách, včetně pomocného lešení o výšce podlahy do 1900 mm a pro zatížení do 1,5 kPa  (150 kg/m2),</v>
      </c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5">
      <c r="A160" s="217"/>
      <c r="B160" s="218"/>
      <c r="C160" s="258" t="s">
        <v>336</v>
      </c>
      <c r="D160" s="223"/>
      <c r="E160" s="224">
        <v>8.0909999999999993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179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ht="20.399999999999999" outlineLevel="1" x14ac:dyDescent="0.25">
      <c r="A161" s="235">
        <v>31</v>
      </c>
      <c r="B161" s="236" t="s">
        <v>337</v>
      </c>
      <c r="C161" s="256" t="s">
        <v>338</v>
      </c>
      <c r="D161" s="237" t="s">
        <v>170</v>
      </c>
      <c r="E161" s="238">
        <v>0.18</v>
      </c>
      <c r="F161" s="239"/>
      <c r="G161" s="240">
        <f>ROUND(E161*F161,2)</f>
        <v>0</v>
      </c>
      <c r="H161" s="239"/>
      <c r="I161" s="240">
        <f>ROUND(E161*H161,2)</f>
        <v>0</v>
      </c>
      <c r="J161" s="239"/>
      <c r="K161" s="240">
        <f>ROUND(E161*J161,2)</f>
        <v>0</v>
      </c>
      <c r="L161" s="240">
        <v>21</v>
      </c>
      <c r="M161" s="240">
        <f>G161*(1+L161/100)</f>
        <v>0</v>
      </c>
      <c r="N161" s="238">
        <v>0</v>
      </c>
      <c r="O161" s="238">
        <f>ROUND(E161*N161,2)</f>
        <v>0</v>
      </c>
      <c r="P161" s="238">
        <v>2.2000000000000002</v>
      </c>
      <c r="Q161" s="238">
        <f>ROUND(E161*P161,2)</f>
        <v>0.4</v>
      </c>
      <c r="R161" s="240" t="s">
        <v>330</v>
      </c>
      <c r="S161" s="240" t="s">
        <v>172</v>
      </c>
      <c r="T161" s="241" t="s">
        <v>172</v>
      </c>
      <c r="U161" s="221">
        <v>9.07</v>
      </c>
      <c r="V161" s="221">
        <f>ROUND(E161*U161,2)</f>
        <v>1.63</v>
      </c>
      <c r="W161" s="221"/>
      <c r="X161" s="221" t="s">
        <v>173</v>
      </c>
      <c r="Y161" s="221" t="s">
        <v>174</v>
      </c>
      <c r="Z161" s="210"/>
      <c r="AA161" s="210"/>
      <c r="AB161" s="210"/>
      <c r="AC161" s="210"/>
      <c r="AD161" s="210"/>
      <c r="AE161" s="210"/>
      <c r="AF161" s="210"/>
      <c r="AG161" s="210" t="s">
        <v>175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5">
      <c r="A162" s="217"/>
      <c r="B162" s="218"/>
      <c r="C162" s="258" t="s">
        <v>274</v>
      </c>
      <c r="D162" s="223"/>
      <c r="E162" s="224">
        <v>0.18</v>
      </c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179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ht="20.399999999999999" outlineLevel="1" x14ac:dyDescent="0.25">
      <c r="A163" s="235">
        <v>32</v>
      </c>
      <c r="B163" s="236" t="s">
        <v>339</v>
      </c>
      <c r="C163" s="256" t="s">
        <v>340</v>
      </c>
      <c r="D163" s="237" t="s">
        <v>170</v>
      </c>
      <c r="E163" s="238">
        <v>4.4603999999999999</v>
      </c>
      <c r="F163" s="239"/>
      <c r="G163" s="240">
        <f>ROUND(E163*F163,2)</f>
        <v>0</v>
      </c>
      <c r="H163" s="239"/>
      <c r="I163" s="240">
        <f>ROUND(E163*H163,2)</f>
        <v>0</v>
      </c>
      <c r="J163" s="239"/>
      <c r="K163" s="240">
        <f>ROUND(E163*J163,2)</f>
        <v>0</v>
      </c>
      <c r="L163" s="240">
        <v>21</v>
      </c>
      <c r="M163" s="240">
        <f>G163*(1+L163/100)</f>
        <v>0</v>
      </c>
      <c r="N163" s="238">
        <v>0</v>
      </c>
      <c r="O163" s="238">
        <f>ROUND(E163*N163,2)</f>
        <v>0</v>
      </c>
      <c r="P163" s="238">
        <v>2.2000000000000002</v>
      </c>
      <c r="Q163" s="238">
        <f>ROUND(E163*P163,2)</f>
        <v>9.81</v>
      </c>
      <c r="R163" s="240" t="s">
        <v>330</v>
      </c>
      <c r="S163" s="240" t="s">
        <v>172</v>
      </c>
      <c r="T163" s="241" t="s">
        <v>172</v>
      </c>
      <c r="U163" s="221">
        <v>3.9769999999999999</v>
      </c>
      <c r="V163" s="221">
        <f>ROUND(E163*U163,2)</f>
        <v>17.739999999999998</v>
      </c>
      <c r="W163" s="221"/>
      <c r="X163" s="221" t="s">
        <v>173</v>
      </c>
      <c r="Y163" s="221" t="s">
        <v>174</v>
      </c>
      <c r="Z163" s="210"/>
      <c r="AA163" s="210"/>
      <c r="AB163" s="210"/>
      <c r="AC163" s="210"/>
      <c r="AD163" s="210"/>
      <c r="AE163" s="210"/>
      <c r="AF163" s="210"/>
      <c r="AG163" s="210" t="s">
        <v>175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5">
      <c r="A164" s="217"/>
      <c r="B164" s="218"/>
      <c r="C164" s="258" t="s">
        <v>273</v>
      </c>
      <c r="D164" s="223"/>
      <c r="E164" s="224">
        <v>2.2464</v>
      </c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179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5">
      <c r="A165" s="217"/>
      <c r="B165" s="218"/>
      <c r="C165" s="258" t="s">
        <v>275</v>
      </c>
      <c r="D165" s="223"/>
      <c r="E165" s="224">
        <v>2.214</v>
      </c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179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0.399999999999999" outlineLevel="1" x14ac:dyDescent="0.25">
      <c r="A166" s="235">
        <v>33</v>
      </c>
      <c r="B166" s="236" t="s">
        <v>341</v>
      </c>
      <c r="C166" s="256" t="s">
        <v>342</v>
      </c>
      <c r="D166" s="237" t="s">
        <v>170</v>
      </c>
      <c r="E166" s="238">
        <v>4.6403999999999996</v>
      </c>
      <c r="F166" s="239"/>
      <c r="G166" s="240">
        <f>ROUND(E166*F166,2)</f>
        <v>0</v>
      </c>
      <c r="H166" s="239"/>
      <c r="I166" s="240">
        <f>ROUND(E166*H166,2)</f>
        <v>0</v>
      </c>
      <c r="J166" s="239"/>
      <c r="K166" s="240">
        <f>ROUND(E166*J166,2)</f>
        <v>0</v>
      </c>
      <c r="L166" s="240">
        <v>21</v>
      </c>
      <c r="M166" s="240">
        <f>G166*(1+L166/100)</f>
        <v>0</v>
      </c>
      <c r="N166" s="238">
        <v>0</v>
      </c>
      <c r="O166" s="238">
        <f>ROUND(E166*N166,2)</f>
        <v>0</v>
      </c>
      <c r="P166" s="238">
        <v>0</v>
      </c>
      <c r="Q166" s="238">
        <f>ROUND(E166*P166,2)</f>
        <v>0</v>
      </c>
      <c r="R166" s="240" t="s">
        <v>330</v>
      </c>
      <c r="S166" s="240" t="s">
        <v>172</v>
      </c>
      <c r="T166" s="241" t="s">
        <v>172</v>
      </c>
      <c r="U166" s="221">
        <v>4.0289999999999999</v>
      </c>
      <c r="V166" s="221">
        <f>ROUND(E166*U166,2)</f>
        <v>18.7</v>
      </c>
      <c r="W166" s="221"/>
      <c r="X166" s="221" t="s">
        <v>173</v>
      </c>
      <c r="Y166" s="221" t="s">
        <v>174</v>
      </c>
      <c r="Z166" s="210"/>
      <c r="AA166" s="210"/>
      <c r="AB166" s="210"/>
      <c r="AC166" s="210"/>
      <c r="AD166" s="210"/>
      <c r="AE166" s="210"/>
      <c r="AF166" s="210"/>
      <c r="AG166" s="210" t="s">
        <v>175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5">
      <c r="A167" s="217"/>
      <c r="B167" s="218"/>
      <c r="C167" s="258" t="s">
        <v>343</v>
      </c>
      <c r="D167" s="223"/>
      <c r="E167" s="224"/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179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5">
      <c r="A168" s="217"/>
      <c r="B168" s="218"/>
      <c r="C168" s="258" t="s">
        <v>344</v>
      </c>
      <c r="D168" s="223"/>
      <c r="E168" s="224">
        <v>0.18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179</v>
      </c>
      <c r="AH168" s="210">
        <v>5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5">
      <c r="A169" s="217"/>
      <c r="B169" s="218"/>
      <c r="C169" s="258" t="s">
        <v>345</v>
      </c>
      <c r="D169" s="223"/>
      <c r="E169" s="224"/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179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5">
      <c r="A170" s="217"/>
      <c r="B170" s="218"/>
      <c r="C170" s="258" t="s">
        <v>346</v>
      </c>
      <c r="D170" s="223"/>
      <c r="E170" s="224">
        <v>4.4603999999999999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179</v>
      </c>
      <c r="AH170" s="210">
        <v>5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5">
      <c r="A171" s="235">
        <v>34</v>
      </c>
      <c r="B171" s="236" t="s">
        <v>347</v>
      </c>
      <c r="C171" s="256" t="s">
        <v>348</v>
      </c>
      <c r="D171" s="237" t="s">
        <v>198</v>
      </c>
      <c r="E171" s="238">
        <v>37.17</v>
      </c>
      <c r="F171" s="239"/>
      <c r="G171" s="240">
        <f>ROUND(E171*F171,2)</f>
        <v>0</v>
      </c>
      <c r="H171" s="239"/>
      <c r="I171" s="240">
        <f>ROUND(E171*H171,2)</f>
        <v>0</v>
      </c>
      <c r="J171" s="239"/>
      <c r="K171" s="240">
        <f>ROUND(E171*J171,2)</f>
        <v>0</v>
      </c>
      <c r="L171" s="240">
        <v>21</v>
      </c>
      <c r="M171" s="240">
        <f>G171*(1+L171/100)</f>
        <v>0</v>
      </c>
      <c r="N171" s="238">
        <v>0</v>
      </c>
      <c r="O171" s="238">
        <f>ROUND(E171*N171,2)</f>
        <v>0</v>
      </c>
      <c r="P171" s="238">
        <v>0.02</v>
      </c>
      <c r="Q171" s="238">
        <f>ROUND(E171*P171,2)</f>
        <v>0.74</v>
      </c>
      <c r="R171" s="240" t="s">
        <v>330</v>
      </c>
      <c r="S171" s="240" t="s">
        <v>172</v>
      </c>
      <c r="T171" s="241" t="s">
        <v>172</v>
      </c>
      <c r="U171" s="221">
        <v>0.08</v>
      </c>
      <c r="V171" s="221">
        <f>ROUND(E171*U171,2)</f>
        <v>2.97</v>
      </c>
      <c r="W171" s="221"/>
      <c r="X171" s="221" t="s">
        <v>173</v>
      </c>
      <c r="Y171" s="221" t="s">
        <v>174</v>
      </c>
      <c r="Z171" s="210"/>
      <c r="AA171" s="210"/>
      <c r="AB171" s="210"/>
      <c r="AC171" s="210"/>
      <c r="AD171" s="210"/>
      <c r="AE171" s="210"/>
      <c r="AF171" s="210"/>
      <c r="AG171" s="210" t="s">
        <v>175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2" x14ac:dyDescent="0.25">
      <c r="A172" s="217"/>
      <c r="B172" s="218"/>
      <c r="C172" s="257" t="s">
        <v>349</v>
      </c>
      <c r="D172" s="242"/>
      <c r="E172" s="242"/>
      <c r="F172" s="242"/>
      <c r="G172" s="242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177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5">
      <c r="A173" s="217"/>
      <c r="B173" s="218"/>
      <c r="C173" s="258" t="s">
        <v>290</v>
      </c>
      <c r="D173" s="223"/>
      <c r="E173" s="224">
        <v>18.72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179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5">
      <c r="A174" s="217"/>
      <c r="B174" s="218"/>
      <c r="C174" s="258" t="s">
        <v>293</v>
      </c>
      <c r="D174" s="223"/>
      <c r="E174" s="224">
        <v>18.45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179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5">
      <c r="A175" s="235">
        <v>35</v>
      </c>
      <c r="B175" s="236" t="s">
        <v>350</v>
      </c>
      <c r="C175" s="256" t="s">
        <v>351</v>
      </c>
      <c r="D175" s="237" t="s">
        <v>189</v>
      </c>
      <c r="E175" s="238">
        <v>5</v>
      </c>
      <c r="F175" s="239"/>
      <c r="G175" s="240">
        <f>ROUND(E175*F175,2)</f>
        <v>0</v>
      </c>
      <c r="H175" s="239"/>
      <c r="I175" s="240">
        <f>ROUND(E175*H175,2)</f>
        <v>0</v>
      </c>
      <c r="J175" s="239"/>
      <c r="K175" s="240">
        <f>ROUND(E175*J175,2)</f>
        <v>0</v>
      </c>
      <c r="L175" s="240">
        <v>21</v>
      </c>
      <c r="M175" s="240">
        <f>G175*(1+L175/100)</f>
        <v>0</v>
      </c>
      <c r="N175" s="238">
        <v>0</v>
      </c>
      <c r="O175" s="238">
        <f>ROUND(E175*N175,2)</f>
        <v>0</v>
      </c>
      <c r="P175" s="238">
        <v>0</v>
      </c>
      <c r="Q175" s="238">
        <f>ROUND(E175*P175,2)</f>
        <v>0</v>
      </c>
      <c r="R175" s="240" t="s">
        <v>330</v>
      </c>
      <c r="S175" s="240" t="s">
        <v>172</v>
      </c>
      <c r="T175" s="241" t="s">
        <v>172</v>
      </c>
      <c r="U175" s="221">
        <v>0.05</v>
      </c>
      <c r="V175" s="221">
        <f>ROUND(E175*U175,2)</f>
        <v>0.25</v>
      </c>
      <c r="W175" s="221"/>
      <c r="X175" s="221" t="s">
        <v>173</v>
      </c>
      <c r="Y175" s="221" t="s">
        <v>174</v>
      </c>
      <c r="Z175" s="210"/>
      <c r="AA175" s="210"/>
      <c r="AB175" s="210"/>
      <c r="AC175" s="210"/>
      <c r="AD175" s="210"/>
      <c r="AE175" s="210"/>
      <c r="AF175" s="210"/>
      <c r="AG175" s="210" t="s">
        <v>175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5">
      <c r="A176" s="217"/>
      <c r="B176" s="218"/>
      <c r="C176" s="257" t="s">
        <v>352</v>
      </c>
      <c r="D176" s="242"/>
      <c r="E176" s="242"/>
      <c r="F176" s="242"/>
      <c r="G176" s="242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177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20.399999999999999" outlineLevel="1" x14ac:dyDescent="0.25">
      <c r="A177" s="235">
        <v>36</v>
      </c>
      <c r="B177" s="236" t="s">
        <v>353</v>
      </c>
      <c r="C177" s="256" t="s">
        <v>354</v>
      </c>
      <c r="D177" s="237" t="s">
        <v>198</v>
      </c>
      <c r="E177" s="238">
        <v>1.8180000000000001</v>
      </c>
      <c r="F177" s="239"/>
      <c r="G177" s="240">
        <f>ROUND(E177*F177,2)</f>
        <v>0</v>
      </c>
      <c r="H177" s="239"/>
      <c r="I177" s="240">
        <f>ROUND(E177*H177,2)</f>
        <v>0</v>
      </c>
      <c r="J177" s="239"/>
      <c r="K177" s="240">
        <f>ROUND(E177*J177,2)</f>
        <v>0</v>
      </c>
      <c r="L177" s="240">
        <v>21</v>
      </c>
      <c r="M177" s="240">
        <f>G177*(1+L177/100)</f>
        <v>0</v>
      </c>
      <c r="N177" s="238">
        <v>1.17E-3</v>
      </c>
      <c r="O177" s="238">
        <f>ROUND(E177*N177,2)</f>
        <v>0</v>
      </c>
      <c r="P177" s="238">
        <v>7.5999999999999998E-2</v>
      </c>
      <c r="Q177" s="238">
        <f>ROUND(E177*P177,2)</f>
        <v>0.14000000000000001</v>
      </c>
      <c r="R177" s="240" t="s">
        <v>330</v>
      </c>
      <c r="S177" s="240" t="s">
        <v>172</v>
      </c>
      <c r="T177" s="241" t="s">
        <v>172</v>
      </c>
      <c r="U177" s="221">
        <v>0.93899999999999995</v>
      </c>
      <c r="V177" s="221">
        <f>ROUND(E177*U177,2)</f>
        <v>1.71</v>
      </c>
      <c r="W177" s="221"/>
      <c r="X177" s="221" t="s">
        <v>173</v>
      </c>
      <c r="Y177" s="221" t="s">
        <v>174</v>
      </c>
      <c r="Z177" s="210"/>
      <c r="AA177" s="210"/>
      <c r="AB177" s="210"/>
      <c r="AC177" s="210"/>
      <c r="AD177" s="210"/>
      <c r="AE177" s="210"/>
      <c r="AF177" s="210"/>
      <c r="AG177" s="210" t="s">
        <v>175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5">
      <c r="A178" s="217"/>
      <c r="B178" s="218"/>
      <c r="C178" s="258" t="s">
        <v>355</v>
      </c>
      <c r="D178" s="223"/>
      <c r="E178" s="224">
        <v>1.8180000000000001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179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5">
      <c r="A179" s="235">
        <v>37</v>
      </c>
      <c r="B179" s="236" t="s">
        <v>356</v>
      </c>
      <c r="C179" s="256" t="s">
        <v>357</v>
      </c>
      <c r="D179" s="237" t="s">
        <v>207</v>
      </c>
      <c r="E179" s="238">
        <v>1.98</v>
      </c>
      <c r="F179" s="239"/>
      <c r="G179" s="240">
        <f>ROUND(E179*F179,2)</f>
        <v>0</v>
      </c>
      <c r="H179" s="239"/>
      <c r="I179" s="240">
        <f>ROUND(E179*H179,2)</f>
        <v>0</v>
      </c>
      <c r="J179" s="239"/>
      <c r="K179" s="240">
        <f>ROUND(E179*J179,2)</f>
        <v>0</v>
      </c>
      <c r="L179" s="240">
        <v>21</v>
      </c>
      <c r="M179" s="240">
        <f>G179*(1+L179/100)</f>
        <v>0</v>
      </c>
      <c r="N179" s="238">
        <v>1.32E-3</v>
      </c>
      <c r="O179" s="238">
        <f>ROUND(E179*N179,2)</f>
        <v>0</v>
      </c>
      <c r="P179" s="238">
        <v>1.2700000000000001E-3</v>
      </c>
      <c r="Q179" s="238">
        <f>ROUND(E179*P179,2)</f>
        <v>0</v>
      </c>
      <c r="R179" s="240" t="s">
        <v>330</v>
      </c>
      <c r="S179" s="240" t="s">
        <v>172</v>
      </c>
      <c r="T179" s="241" t="s">
        <v>172</v>
      </c>
      <c r="U179" s="221">
        <v>2.2999999999999998</v>
      </c>
      <c r="V179" s="221">
        <f>ROUND(E179*U179,2)</f>
        <v>4.55</v>
      </c>
      <c r="W179" s="221"/>
      <c r="X179" s="221" t="s">
        <v>173</v>
      </c>
      <c r="Y179" s="221" t="s">
        <v>174</v>
      </c>
      <c r="Z179" s="210"/>
      <c r="AA179" s="210"/>
      <c r="AB179" s="210"/>
      <c r="AC179" s="210"/>
      <c r="AD179" s="210"/>
      <c r="AE179" s="210"/>
      <c r="AF179" s="210"/>
      <c r="AG179" s="210" t="s">
        <v>175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5">
      <c r="A180" s="217"/>
      <c r="B180" s="218"/>
      <c r="C180" s="258" t="s">
        <v>358</v>
      </c>
      <c r="D180" s="223"/>
      <c r="E180" s="224">
        <v>1.98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179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5">
      <c r="A181" s="235">
        <v>38</v>
      </c>
      <c r="B181" s="236" t="s">
        <v>359</v>
      </c>
      <c r="C181" s="256" t="s">
        <v>360</v>
      </c>
      <c r="D181" s="237" t="s">
        <v>207</v>
      </c>
      <c r="E181" s="238">
        <v>2.7</v>
      </c>
      <c r="F181" s="239"/>
      <c r="G181" s="240">
        <f>ROUND(E181*F181,2)</f>
        <v>0</v>
      </c>
      <c r="H181" s="239"/>
      <c r="I181" s="240">
        <f>ROUND(E181*H181,2)</f>
        <v>0</v>
      </c>
      <c r="J181" s="239"/>
      <c r="K181" s="240">
        <f>ROUND(E181*J181,2)</f>
        <v>0</v>
      </c>
      <c r="L181" s="240">
        <v>21</v>
      </c>
      <c r="M181" s="240">
        <f>G181*(1+L181/100)</f>
        <v>0</v>
      </c>
      <c r="N181" s="238">
        <v>1.4E-3</v>
      </c>
      <c r="O181" s="238">
        <f>ROUND(E181*N181,2)</f>
        <v>0</v>
      </c>
      <c r="P181" s="238">
        <v>5.0899999999999999E-3</v>
      </c>
      <c r="Q181" s="238">
        <f>ROUND(E181*P181,2)</f>
        <v>0.01</v>
      </c>
      <c r="R181" s="240" t="s">
        <v>330</v>
      </c>
      <c r="S181" s="240" t="s">
        <v>172</v>
      </c>
      <c r="T181" s="241" t="s">
        <v>172</v>
      </c>
      <c r="U181" s="221">
        <v>2.35</v>
      </c>
      <c r="V181" s="221">
        <f>ROUND(E181*U181,2)</f>
        <v>6.35</v>
      </c>
      <c r="W181" s="221"/>
      <c r="X181" s="221" t="s">
        <v>173</v>
      </c>
      <c r="Y181" s="221" t="s">
        <v>174</v>
      </c>
      <c r="Z181" s="210"/>
      <c r="AA181" s="210"/>
      <c r="AB181" s="210"/>
      <c r="AC181" s="210"/>
      <c r="AD181" s="210"/>
      <c r="AE181" s="210"/>
      <c r="AF181" s="210"/>
      <c r="AG181" s="210" t="s">
        <v>175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5">
      <c r="A182" s="217"/>
      <c r="B182" s="218"/>
      <c r="C182" s="258" t="s">
        <v>361</v>
      </c>
      <c r="D182" s="223"/>
      <c r="E182" s="224">
        <v>2.7</v>
      </c>
      <c r="F182" s="221"/>
      <c r="G182" s="221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179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ht="20.399999999999999" outlineLevel="1" x14ac:dyDescent="0.25">
      <c r="A183" s="235">
        <v>39</v>
      </c>
      <c r="B183" s="236" t="s">
        <v>362</v>
      </c>
      <c r="C183" s="256" t="s">
        <v>363</v>
      </c>
      <c r="D183" s="237" t="s">
        <v>189</v>
      </c>
      <c r="E183" s="238">
        <v>4</v>
      </c>
      <c r="F183" s="239"/>
      <c r="G183" s="240">
        <f>ROUND(E183*F183,2)</f>
        <v>0</v>
      </c>
      <c r="H183" s="239"/>
      <c r="I183" s="240">
        <f>ROUND(E183*H183,2)</f>
        <v>0</v>
      </c>
      <c r="J183" s="239"/>
      <c r="K183" s="240">
        <f>ROUND(E183*J183,2)</f>
        <v>0</v>
      </c>
      <c r="L183" s="240">
        <v>21</v>
      </c>
      <c r="M183" s="240">
        <f>G183*(1+L183/100)</f>
        <v>0</v>
      </c>
      <c r="N183" s="238">
        <v>1.33E-3</v>
      </c>
      <c r="O183" s="238">
        <f>ROUND(E183*N183,2)</f>
        <v>0.01</v>
      </c>
      <c r="P183" s="238">
        <v>0.129</v>
      </c>
      <c r="Q183" s="238">
        <f>ROUND(E183*P183,2)</f>
        <v>0.52</v>
      </c>
      <c r="R183" s="240" t="s">
        <v>330</v>
      </c>
      <c r="S183" s="240" t="s">
        <v>172</v>
      </c>
      <c r="T183" s="241" t="s">
        <v>172</v>
      </c>
      <c r="U183" s="221">
        <v>0.751</v>
      </c>
      <c r="V183" s="221">
        <f>ROUND(E183*U183,2)</f>
        <v>3</v>
      </c>
      <c r="W183" s="221"/>
      <c r="X183" s="221" t="s">
        <v>173</v>
      </c>
      <c r="Y183" s="221" t="s">
        <v>174</v>
      </c>
      <c r="Z183" s="210"/>
      <c r="AA183" s="210"/>
      <c r="AB183" s="210"/>
      <c r="AC183" s="210"/>
      <c r="AD183" s="210"/>
      <c r="AE183" s="210"/>
      <c r="AF183" s="210"/>
      <c r="AG183" s="210" t="s">
        <v>175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5">
      <c r="A184" s="217"/>
      <c r="B184" s="218"/>
      <c r="C184" s="257" t="s">
        <v>364</v>
      </c>
      <c r="D184" s="242"/>
      <c r="E184" s="242"/>
      <c r="F184" s="242"/>
      <c r="G184" s="242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177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5">
      <c r="A185" s="217"/>
      <c r="B185" s="218"/>
      <c r="C185" s="260" t="s">
        <v>365</v>
      </c>
      <c r="D185" s="245"/>
      <c r="E185" s="245"/>
      <c r="F185" s="245"/>
      <c r="G185" s="245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0"/>
      <c r="AA185" s="210"/>
      <c r="AB185" s="210"/>
      <c r="AC185" s="210"/>
      <c r="AD185" s="210"/>
      <c r="AE185" s="210"/>
      <c r="AF185" s="210"/>
      <c r="AG185" s="210" t="s">
        <v>212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5">
      <c r="A186" s="217"/>
      <c r="B186" s="218"/>
      <c r="C186" s="258" t="s">
        <v>185</v>
      </c>
      <c r="D186" s="223"/>
      <c r="E186" s="224"/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179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5">
      <c r="A187" s="217"/>
      <c r="B187" s="218"/>
      <c r="C187" s="258" t="s">
        <v>366</v>
      </c>
      <c r="D187" s="223"/>
      <c r="E187" s="224">
        <v>4</v>
      </c>
      <c r="F187" s="221"/>
      <c r="G187" s="221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179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ht="20.399999999999999" outlineLevel="1" x14ac:dyDescent="0.25">
      <c r="A188" s="235">
        <v>40</v>
      </c>
      <c r="B188" s="236" t="s">
        <v>367</v>
      </c>
      <c r="C188" s="256" t="s">
        <v>368</v>
      </c>
      <c r="D188" s="237" t="s">
        <v>170</v>
      </c>
      <c r="E188" s="238">
        <v>0.03</v>
      </c>
      <c r="F188" s="239"/>
      <c r="G188" s="240">
        <f>ROUND(E188*F188,2)</f>
        <v>0</v>
      </c>
      <c r="H188" s="239"/>
      <c r="I188" s="240">
        <f>ROUND(E188*H188,2)</f>
        <v>0</v>
      </c>
      <c r="J188" s="239"/>
      <c r="K188" s="240">
        <f>ROUND(E188*J188,2)</f>
        <v>0</v>
      </c>
      <c r="L188" s="240">
        <v>21</v>
      </c>
      <c r="M188" s="240">
        <f>G188*(1+L188/100)</f>
        <v>0</v>
      </c>
      <c r="N188" s="238">
        <v>1.39E-3</v>
      </c>
      <c r="O188" s="238">
        <f>ROUND(E188*N188,2)</f>
        <v>0</v>
      </c>
      <c r="P188" s="238">
        <v>1.8</v>
      </c>
      <c r="Q188" s="238">
        <f>ROUND(E188*P188,2)</f>
        <v>0.05</v>
      </c>
      <c r="R188" s="240" t="s">
        <v>330</v>
      </c>
      <c r="S188" s="240" t="s">
        <v>172</v>
      </c>
      <c r="T188" s="241" t="s">
        <v>172</v>
      </c>
      <c r="U188" s="221">
        <v>12.256</v>
      </c>
      <c r="V188" s="221">
        <f>ROUND(E188*U188,2)</f>
        <v>0.37</v>
      </c>
      <c r="W188" s="221"/>
      <c r="X188" s="221" t="s">
        <v>173</v>
      </c>
      <c r="Y188" s="221" t="s">
        <v>174</v>
      </c>
      <c r="Z188" s="210"/>
      <c r="AA188" s="210"/>
      <c r="AB188" s="210"/>
      <c r="AC188" s="210"/>
      <c r="AD188" s="210"/>
      <c r="AE188" s="210"/>
      <c r="AF188" s="210"/>
      <c r="AG188" s="210" t="s">
        <v>175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5">
      <c r="A189" s="217"/>
      <c r="B189" s="218"/>
      <c r="C189" s="259" t="s">
        <v>365</v>
      </c>
      <c r="D189" s="244"/>
      <c r="E189" s="244"/>
      <c r="F189" s="244"/>
      <c r="G189" s="244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212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5">
      <c r="A190" s="217"/>
      <c r="B190" s="218"/>
      <c r="C190" s="258" t="s">
        <v>369</v>
      </c>
      <c r="D190" s="223"/>
      <c r="E190" s="224">
        <v>0.03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179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20.399999999999999" outlineLevel="1" x14ac:dyDescent="0.25">
      <c r="A191" s="235">
        <v>41</v>
      </c>
      <c r="B191" s="236" t="s">
        <v>370</v>
      </c>
      <c r="C191" s="256" t="s">
        <v>371</v>
      </c>
      <c r="D191" s="237" t="s">
        <v>189</v>
      </c>
      <c r="E191" s="238">
        <v>45</v>
      </c>
      <c r="F191" s="239"/>
      <c r="G191" s="240">
        <f>ROUND(E191*F191,2)</f>
        <v>0</v>
      </c>
      <c r="H191" s="239"/>
      <c r="I191" s="240">
        <f>ROUND(E191*H191,2)</f>
        <v>0</v>
      </c>
      <c r="J191" s="239"/>
      <c r="K191" s="240">
        <f>ROUND(E191*J191,2)</f>
        <v>0</v>
      </c>
      <c r="L191" s="240">
        <v>21</v>
      </c>
      <c r="M191" s="240">
        <f>G191*(1+L191/100)</f>
        <v>0</v>
      </c>
      <c r="N191" s="238">
        <v>1.4999999999999999E-4</v>
      </c>
      <c r="O191" s="238">
        <f>ROUND(E191*N191,2)</f>
        <v>0.01</v>
      </c>
      <c r="P191" s="238">
        <v>1E-3</v>
      </c>
      <c r="Q191" s="238">
        <f>ROUND(E191*P191,2)</f>
        <v>0.05</v>
      </c>
      <c r="R191" s="240" t="s">
        <v>330</v>
      </c>
      <c r="S191" s="240" t="s">
        <v>172</v>
      </c>
      <c r="T191" s="241" t="s">
        <v>172</v>
      </c>
      <c r="U191" s="221">
        <v>0.106</v>
      </c>
      <c r="V191" s="221">
        <f>ROUND(E191*U191,2)</f>
        <v>4.7699999999999996</v>
      </c>
      <c r="W191" s="221"/>
      <c r="X191" s="221" t="s">
        <v>173</v>
      </c>
      <c r="Y191" s="221" t="s">
        <v>174</v>
      </c>
      <c r="Z191" s="210"/>
      <c r="AA191" s="210"/>
      <c r="AB191" s="210"/>
      <c r="AC191" s="210"/>
      <c r="AD191" s="210"/>
      <c r="AE191" s="210"/>
      <c r="AF191" s="210"/>
      <c r="AG191" s="210" t="s">
        <v>175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5">
      <c r="A192" s="217"/>
      <c r="B192" s="218"/>
      <c r="C192" s="259" t="s">
        <v>365</v>
      </c>
      <c r="D192" s="244"/>
      <c r="E192" s="244"/>
      <c r="F192" s="244"/>
      <c r="G192" s="244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212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5">
      <c r="A193" s="217"/>
      <c r="B193" s="218"/>
      <c r="C193" s="258" t="s">
        <v>372</v>
      </c>
      <c r="D193" s="223"/>
      <c r="E193" s="224">
        <v>45</v>
      </c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179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20.399999999999999" outlineLevel="1" x14ac:dyDescent="0.25">
      <c r="A194" s="235">
        <v>42</v>
      </c>
      <c r="B194" s="236" t="s">
        <v>373</v>
      </c>
      <c r="C194" s="256" t="s">
        <v>374</v>
      </c>
      <c r="D194" s="237" t="s">
        <v>189</v>
      </c>
      <c r="E194" s="238">
        <v>2</v>
      </c>
      <c r="F194" s="239"/>
      <c r="G194" s="240">
        <f>ROUND(E194*F194,2)</f>
        <v>0</v>
      </c>
      <c r="H194" s="239"/>
      <c r="I194" s="240">
        <f>ROUND(E194*H194,2)</f>
        <v>0</v>
      </c>
      <c r="J194" s="239"/>
      <c r="K194" s="240">
        <f>ROUND(E194*J194,2)</f>
        <v>0</v>
      </c>
      <c r="L194" s="240">
        <v>21</v>
      </c>
      <c r="M194" s="240">
        <f>G194*(1+L194/100)</f>
        <v>0</v>
      </c>
      <c r="N194" s="238">
        <v>1.4999999999999999E-4</v>
      </c>
      <c r="O194" s="238">
        <f>ROUND(E194*N194,2)</f>
        <v>0</v>
      </c>
      <c r="P194" s="238">
        <v>2E-3</v>
      </c>
      <c r="Q194" s="238">
        <f>ROUND(E194*P194,2)</f>
        <v>0</v>
      </c>
      <c r="R194" s="240" t="s">
        <v>330</v>
      </c>
      <c r="S194" s="240" t="s">
        <v>172</v>
      </c>
      <c r="T194" s="241" t="s">
        <v>172</v>
      </c>
      <c r="U194" s="221">
        <v>0.22</v>
      </c>
      <c r="V194" s="221">
        <f>ROUND(E194*U194,2)</f>
        <v>0.44</v>
      </c>
      <c r="W194" s="221"/>
      <c r="X194" s="221" t="s">
        <v>173</v>
      </c>
      <c r="Y194" s="221" t="s">
        <v>174</v>
      </c>
      <c r="Z194" s="210"/>
      <c r="AA194" s="210"/>
      <c r="AB194" s="210"/>
      <c r="AC194" s="210"/>
      <c r="AD194" s="210"/>
      <c r="AE194" s="210"/>
      <c r="AF194" s="210"/>
      <c r="AG194" s="210" t="s">
        <v>175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5">
      <c r="A195" s="217"/>
      <c r="B195" s="218"/>
      <c r="C195" s="259" t="s">
        <v>365</v>
      </c>
      <c r="D195" s="244"/>
      <c r="E195" s="244"/>
      <c r="F195" s="244"/>
      <c r="G195" s="244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212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5">
      <c r="A196" s="217"/>
      <c r="B196" s="218"/>
      <c r="C196" s="258" t="s">
        <v>375</v>
      </c>
      <c r="D196" s="223"/>
      <c r="E196" s="224">
        <v>2</v>
      </c>
      <c r="F196" s="221"/>
      <c r="G196" s="221"/>
      <c r="H196" s="221"/>
      <c r="I196" s="221"/>
      <c r="J196" s="221"/>
      <c r="K196" s="221"/>
      <c r="L196" s="221"/>
      <c r="M196" s="221"/>
      <c r="N196" s="220"/>
      <c r="O196" s="220"/>
      <c r="P196" s="220"/>
      <c r="Q196" s="220"/>
      <c r="R196" s="221"/>
      <c r="S196" s="221"/>
      <c r="T196" s="221"/>
      <c r="U196" s="221"/>
      <c r="V196" s="221"/>
      <c r="W196" s="221"/>
      <c r="X196" s="221"/>
      <c r="Y196" s="221"/>
      <c r="Z196" s="210"/>
      <c r="AA196" s="210"/>
      <c r="AB196" s="210"/>
      <c r="AC196" s="210"/>
      <c r="AD196" s="210"/>
      <c r="AE196" s="210"/>
      <c r="AF196" s="210"/>
      <c r="AG196" s="210" t="s">
        <v>179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5">
      <c r="A197" s="235">
        <v>43</v>
      </c>
      <c r="B197" s="236" t="s">
        <v>376</v>
      </c>
      <c r="C197" s="256" t="s">
        <v>377</v>
      </c>
      <c r="D197" s="237" t="s">
        <v>207</v>
      </c>
      <c r="E197" s="238">
        <v>45</v>
      </c>
      <c r="F197" s="239"/>
      <c r="G197" s="240">
        <f>ROUND(E197*F197,2)</f>
        <v>0</v>
      </c>
      <c r="H197" s="239"/>
      <c r="I197" s="240">
        <f>ROUND(E197*H197,2)</f>
        <v>0</v>
      </c>
      <c r="J197" s="239"/>
      <c r="K197" s="240">
        <f>ROUND(E197*J197,2)</f>
        <v>0</v>
      </c>
      <c r="L197" s="240">
        <v>21</v>
      </c>
      <c r="M197" s="240">
        <f>G197*(1+L197/100)</f>
        <v>0</v>
      </c>
      <c r="N197" s="238">
        <v>4.8999999999999998E-4</v>
      </c>
      <c r="O197" s="238">
        <f>ROUND(E197*N197,2)</f>
        <v>0.02</v>
      </c>
      <c r="P197" s="238">
        <v>3.0000000000000001E-3</v>
      </c>
      <c r="Q197" s="238">
        <f>ROUND(E197*P197,2)</f>
        <v>0.14000000000000001</v>
      </c>
      <c r="R197" s="240" t="s">
        <v>330</v>
      </c>
      <c r="S197" s="240" t="s">
        <v>172</v>
      </c>
      <c r="T197" s="241" t="s">
        <v>172</v>
      </c>
      <c r="U197" s="221">
        <v>0.152</v>
      </c>
      <c r="V197" s="221">
        <f>ROUND(E197*U197,2)</f>
        <v>6.84</v>
      </c>
      <c r="W197" s="221"/>
      <c r="X197" s="221" t="s">
        <v>173</v>
      </c>
      <c r="Y197" s="221" t="s">
        <v>174</v>
      </c>
      <c r="Z197" s="210"/>
      <c r="AA197" s="210"/>
      <c r="AB197" s="210"/>
      <c r="AC197" s="210"/>
      <c r="AD197" s="210"/>
      <c r="AE197" s="210"/>
      <c r="AF197" s="210"/>
      <c r="AG197" s="210" t="s">
        <v>175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2" x14ac:dyDescent="0.25">
      <c r="A198" s="217"/>
      <c r="B198" s="218"/>
      <c r="C198" s="259" t="s">
        <v>365</v>
      </c>
      <c r="D198" s="244"/>
      <c r="E198" s="244"/>
      <c r="F198" s="244"/>
      <c r="G198" s="244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0"/>
      <c r="AA198" s="210"/>
      <c r="AB198" s="210"/>
      <c r="AC198" s="210"/>
      <c r="AD198" s="210"/>
      <c r="AE198" s="210"/>
      <c r="AF198" s="210"/>
      <c r="AG198" s="210" t="s">
        <v>212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5">
      <c r="A199" s="217"/>
      <c r="B199" s="218"/>
      <c r="C199" s="258" t="s">
        <v>224</v>
      </c>
      <c r="D199" s="223"/>
      <c r="E199" s="224">
        <v>45</v>
      </c>
      <c r="F199" s="221"/>
      <c r="G199" s="221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179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5">
      <c r="A200" s="235">
        <v>44</v>
      </c>
      <c r="B200" s="236" t="s">
        <v>378</v>
      </c>
      <c r="C200" s="256" t="s">
        <v>379</v>
      </c>
      <c r="D200" s="237" t="s">
        <v>207</v>
      </c>
      <c r="E200" s="238">
        <v>45.4</v>
      </c>
      <c r="F200" s="239"/>
      <c r="G200" s="240">
        <f>ROUND(E200*F200,2)</f>
        <v>0</v>
      </c>
      <c r="H200" s="239"/>
      <c r="I200" s="240">
        <f>ROUND(E200*H200,2)</f>
        <v>0</v>
      </c>
      <c r="J200" s="239"/>
      <c r="K200" s="240">
        <f>ROUND(E200*J200,2)</f>
        <v>0</v>
      </c>
      <c r="L200" s="240">
        <v>21</v>
      </c>
      <c r="M200" s="240">
        <f>G200*(1+L200/100)</f>
        <v>0</v>
      </c>
      <c r="N200" s="238">
        <v>4.8999999999999998E-4</v>
      </c>
      <c r="O200" s="238">
        <f>ROUND(E200*N200,2)</f>
        <v>0.02</v>
      </c>
      <c r="P200" s="238">
        <v>7.0000000000000001E-3</v>
      </c>
      <c r="Q200" s="238">
        <f>ROUND(E200*P200,2)</f>
        <v>0.32</v>
      </c>
      <c r="R200" s="240" t="s">
        <v>330</v>
      </c>
      <c r="S200" s="240" t="s">
        <v>172</v>
      </c>
      <c r="T200" s="241" t="s">
        <v>172</v>
      </c>
      <c r="U200" s="221">
        <v>0.22</v>
      </c>
      <c r="V200" s="221">
        <f>ROUND(E200*U200,2)</f>
        <v>9.99</v>
      </c>
      <c r="W200" s="221"/>
      <c r="X200" s="221" t="s">
        <v>173</v>
      </c>
      <c r="Y200" s="221" t="s">
        <v>174</v>
      </c>
      <c r="Z200" s="210"/>
      <c r="AA200" s="210"/>
      <c r="AB200" s="210"/>
      <c r="AC200" s="210"/>
      <c r="AD200" s="210"/>
      <c r="AE200" s="210"/>
      <c r="AF200" s="210"/>
      <c r="AG200" s="210" t="s">
        <v>175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5">
      <c r="A201" s="217"/>
      <c r="B201" s="218"/>
      <c r="C201" s="259" t="s">
        <v>365</v>
      </c>
      <c r="D201" s="244"/>
      <c r="E201" s="244"/>
      <c r="F201" s="244"/>
      <c r="G201" s="244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212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2" x14ac:dyDescent="0.25">
      <c r="A202" s="217"/>
      <c r="B202" s="218"/>
      <c r="C202" s="258" t="s">
        <v>230</v>
      </c>
      <c r="D202" s="223"/>
      <c r="E202" s="224"/>
      <c r="F202" s="221"/>
      <c r="G202" s="221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0"/>
      <c r="AA202" s="210"/>
      <c r="AB202" s="210"/>
      <c r="AC202" s="210"/>
      <c r="AD202" s="210"/>
      <c r="AE202" s="210"/>
      <c r="AF202" s="210"/>
      <c r="AG202" s="210" t="s">
        <v>179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5">
      <c r="A203" s="217"/>
      <c r="B203" s="218"/>
      <c r="C203" s="258" t="s">
        <v>380</v>
      </c>
      <c r="D203" s="223"/>
      <c r="E203" s="224">
        <v>24</v>
      </c>
      <c r="F203" s="221"/>
      <c r="G203" s="221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179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5">
      <c r="A204" s="217"/>
      <c r="B204" s="218"/>
      <c r="C204" s="258" t="s">
        <v>381</v>
      </c>
      <c r="D204" s="223"/>
      <c r="E204" s="224">
        <v>2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179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5">
      <c r="A205" s="217"/>
      <c r="B205" s="218"/>
      <c r="C205" s="258" t="s">
        <v>233</v>
      </c>
      <c r="D205" s="223"/>
      <c r="E205" s="224">
        <v>5.4</v>
      </c>
      <c r="F205" s="221"/>
      <c r="G205" s="221"/>
      <c r="H205" s="221"/>
      <c r="I205" s="221"/>
      <c r="J205" s="221"/>
      <c r="K205" s="221"/>
      <c r="L205" s="221"/>
      <c r="M205" s="221"/>
      <c r="N205" s="220"/>
      <c r="O205" s="220"/>
      <c r="P205" s="220"/>
      <c r="Q205" s="220"/>
      <c r="R205" s="221"/>
      <c r="S205" s="221"/>
      <c r="T205" s="221"/>
      <c r="U205" s="221"/>
      <c r="V205" s="221"/>
      <c r="W205" s="221"/>
      <c r="X205" s="221"/>
      <c r="Y205" s="221"/>
      <c r="Z205" s="210"/>
      <c r="AA205" s="210"/>
      <c r="AB205" s="210"/>
      <c r="AC205" s="210"/>
      <c r="AD205" s="210"/>
      <c r="AE205" s="210"/>
      <c r="AF205" s="210"/>
      <c r="AG205" s="210" t="s">
        <v>179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5">
      <c r="A206" s="217"/>
      <c r="B206" s="218"/>
      <c r="C206" s="258" t="s">
        <v>234</v>
      </c>
      <c r="D206" s="223"/>
      <c r="E206" s="224"/>
      <c r="F206" s="221"/>
      <c r="G206" s="221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179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5">
      <c r="A207" s="217"/>
      <c r="B207" s="218"/>
      <c r="C207" s="258" t="s">
        <v>235</v>
      </c>
      <c r="D207" s="223"/>
      <c r="E207" s="224">
        <v>14</v>
      </c>
      <c r="F207" s="221"/>
      <c r="G207" s="221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179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5">
      <c r="A208" s="235">
        <v>45</v>
      </c>
      <c r="B208" s="236" t="s">
        <v>382</v>
      </c>
      <c r="C208" s="256" t="s">
        <v>383</v>
      </c>
      <c r="D208" s="237" t="s">
        <v>207</v>
      </c>
      <c r="E208" s="238">
        <v>224</v>
      </c>
      <c r="F208" s="239"/>
      <c r="G208" s="240">
        <f>ROUND(E208*F208,2)</f>
        <v>0</v>
      </c>
      <c r="H208" s="239"/>
      <c r="I208" s="240">
        <f>ROUND(E208*H208,2)</f>
        <v>0</v>
      </c>
      <c r="J208" s="239"/>
      <c r="K208" s="240">
        <f>ROUND(E208*J208,2)</f>
        <v>0</v>
      </c>
      <c r="L208" s="240">
        <v>21</v>
      </c>
      <c r="M208" s="240">
        <f>G208*(1+L208/100)</f>
        <v>0</v>
      </c>
      <c r="N208" s="238">
        <v>0</v>
      </c>
      <c r="O208" s="238">
        <f>ROUND(E208*N208,2)</f>
        <v>0</v>
      </c>
      <c r="P208" s="238">
        <v>1.0499999999999999E-3</v>
      </c>
      <c r="Q208" s="238">
        <f>ROUND(E208*P208,2)</f>
        <v>0.24</v>
      </c>
      <c r="R208" s="240" t="s">
        <v>330</v>
      </c>
      <c r="S208" s="240" t="s">
        <v>172</v>
      </c>
      <c r="T208" s="241" t="s">
        <v>172</v>
      </c>
      <c r="U208" s="221">
        <v>0.1116</v>
      </c>
      <c r="V208" s="221">
        <f>ROUND(E208*U208,2)</f>
        <v>25</v>
      </c>
      <c r="W208" s="221"/>
      <c r="X208" s="221" t="s">
        <v>173</v>
      </c>
      <c r="Y208" s="221" t="s">
        <v>174</v>
      </c>
      <c r="Z208" s="210"/>
      <c r="AA208" s="210"/>
      <c r="AB208" s="210"/>
      <c r="AC208" s="210"/>
      <c r="AD208" s="210"/>
      <c r="AE208" s="210"/>
      <c r="AF208" s="210"/>
      <c r="AG208" s="210" t="s">
        <v>175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5">
      <c r="A209" s="217"/>
      <c r="B209" s="218"/>
      <c r="C209" s="258" t="s">
        <v>221</v>
      </c>
      <c r="D209" s="223"/>
      <c r="E209" s="224">
        <v>224</v>
      </c>
      <c r="F209" s="221"/>
      <c r="G209" s="221"/>
      <c r="H209" s="221"/>
      <c r="I209" s="221"/>
      <c r="J209" s="221"/>
      <c r="K209" s="221"/>
      <c r="L209" s="221"/>
      <c r="M209" s="221"/>
      <c r="N209" s="220"/>
      <c r="O209" s="220"/>
      <c r="P209" s="220"/>
      <c r="Q209" s="220"/>
      <c r="R209" s="221"/>
      <c r="S209" s="221"/>
      <c r="T209" s="221"/>
      <c r="U209" s="221"/>
      <c r="V209" s="221"/>
      <c r="W209" s="221"/>
      <c r="X209" s="221"/>
      <c r="Y209" s="221"/>
      <c r="Z209" s="210"/>
      <c r="AA209" s="210"/>
      <c r="AB209" s="210"/>
      <c r="AC209" s="210"/>
      <c r="AD209" s="210"/>
      <c r="AE209" s="210"/>
      <c r="AF209" s="210"/>
      <c r="AG209" s="210" t="s">
        <v>179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ht="20.399999999999999" outlineLevel="1" x14ac:dyDescent="0.25">
      <c r="A210" s="235">
        <v>46</v>
      </c>
      <c r="B210" s="236" t="s">
        <v>384</v>
      </c>
      <c r="C210" s="256" t="s">
        <v>385</v>
      </c>
      <c r="D210" s="237" t="s">
        <v>207</v>
      </c>
      <c r="E210" s="238">
        <v>18</v>
      </c>
      <c r="F210" s="239"/>
      <c r="G210" s="240">
        <f>ROUND(E210*F210,2)</f>
        <v>0</v>
      </c>
      <c r="H210" s="239"/>
      <c r="I210" s="240">
        <f>ROUND(E210*H210,2)</f>
        <v>0</v>
      </c>
      <c r="J210" s="239"/>
      <c r="K210" s="240">
        <f>ROUND(E210*J210,2)</f>
        <v>0</v>
      </c>
      <c r="L210" s="240">
        <v>21</v>
      </c>
      <c r="M210" s="240">
        <f>G210*(1+L210/100)</f>
        <v>0</v>
      </c>
      <c r="N210" s="238">
        <v>0</v>
      </c>
      <c r="O210" s="238">
        <f>ROUND(E210*N210,2)</f>
        <v>0</v>
      </c>
      <c r="P210" s="238">
        <v>2.9299999999999999E-3</v>
      </c>
      <c r="Q210" s="238">
        <f>ROUND(E210*P210,2)</f>
        <v>0.05</v>
      </c>
      <c r="R210" s="240" t="s">
        <v>330</v>
      </c>
      <c r="S210" s="240" t="s">
        <v>172</v>
      </c>
      <c r="T210" s="241" t="s">
        <v>172</v>
      </c>
      <c r="U210" s="221">
        <v>0.17660000000000001</v>
      </c>
      <c r="V210" s="221">
        <f>ROUND(E210*U210,2)</f>
        <v>3.18</v>
      </c>
      <c r="W210" s="221"/>
      <c r="X210" s="221" t="s">
        <v>173</v>
      </c>
      <c r="Y210" s="221" t="s">
        <v>174</v>
      </c>
      <c r="Z210" s="210"/>
      <c r="AA210" s="210"/>
      <c r="AB210" s="210"/>
      <c r="AC210" s="210"/>
      <c r="AD210" s="210"/>
      <c r="AE210" s="210"/>
      <c r="AF210" s="210"/>
      <c r="AG210" s="210" t="s">
        <v>175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5">
      <c r="A211" s="217"/>
      <c r="B211" s="218"/>
      <c r="C211" s="258" t="s">
        <v>227</v>
      </c>
      <c r="D211" s="223"/>
      <c r="E211" s="224">
        <v>18</v>
      </c>
      <c r="F211" s="221"/>
      <c r="G211" s="221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0"/>
      <c r="AA211" s="210"/>
      <c r="AB211" s="210"/>
      <c r="AC211" s="210"/>
      <c r="AD211" s="210"/>
      <c r="AE211" s="210"/>
      <c r="AF211" s="210"/>
      <c r="AG211" s="210" t="s">
        <v>179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ht="20.399999999999999" outlineLevel="1" x14ac:dyDescent="0.25">
      <c r="A212" s="235">
        <v>47</v>
      </c>
      <c r="B212" s="236" t="s">
        <v>386</v>
      </c>
      <c r="C212" s="256" t="s">
        <v>387</v>
      </c>
      <c r="D212" s="237" t="s">
        <v>207</v>
      </c>
      <c r="E212" s="238">
        <v>36</v>
      </c>
      <c r="F212" s="239"/>
      <c r="G212" s="240">
        <f>ROUND(E212*F212,2)</f>
        <v>0</v>
      </c>
      <c r="H212" s="239"/>
      <c r="I212" s="240">
        <f>ROUND(E212*H212,2)</f>
        <v>0</v>
      </c>
      <c r="J212" s="239"/>
      <c r="K212" s="240">
        <f>ROUND(E212*J212,2)</f>
        <v>0</v>
      </c>
      <c r="L212" s="240">
        <v>21</v>
      </c>
      <c r="M212" s="240">
        <f>G212*(1+L212/100)</f>
        <v>0</v>
      </c>
      <c r="N212" s="238">
        <v>1E-3</v>
      </c>
      <c r="O212" s="238">
        <f>ROUND(E212*N212,2)</f>
        <v>0.04</v>
      </c>
      <c r="P212" s="238">
        <v>1E-3</v>
      </c>
      <c r="Q212" s="238">
        <f>ROUND(E212*P212,2)</f>
        <v>0.04</v>
      </c>
      <c r="R212" s="240" t="s">
        <v>330</v>
      </c>
      <c r="S212" s="240" t="s">
        <v>172</v>
      </c>
      <c r="T212" s="241" t="s">
        <v>172</v>
      </c>
      <c r="U212" s="221">
        <v>0.13700000000000001</v>
      </c>
      <c r="V212" s="221">
        <f>ROUND(E212*U212,2)</f>
        <v>4.93</v>
      </c>
      <c r="W212" s="221"/>
      <c r="X212" s="221" t="s">
        <v>173</v>
      </c>
      <c r="Y212" s="221" t="s">
        <v>174</v>
      </c>
      <c r="Z212" s="210"/>
      <c r="AA212" s="210"/>
      <c r="AB212" s="210"/>
      <c r="AC212" s="210"/>
      <c r="AD212" s="210"/>
      <c r="AE212" s="210"/>
      <c r="AF212" s="210"/>
      <c r="AG212" s="210" t="s">
        <v>175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5">
      <c r="A213" s="217"/>
      <c r="B213" s="218"/>
      <c r="C213" s="257" t="s">
        <v>388</v>
      </c>
      <c r="D213" s="242"/>
      <c r="E213" s="242"/>
      <c r="F213" s="242"/>
      <c r="G213" s="242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0"/>
      <c r="AA213" s="210"/>
      <c r="AB213" s="210"/>
      <c r="AC213" s="210"/>
      <c r="AD213" s="210"/>
      <c r="AE213" s="210"/>
      <c r="AF213" s="210"/>
      <c r="AG213" s="210" t="s">
        <v>177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5">
      <c r="A214" s="217"/>
      <c r="B214" s="218"/>
      <c r="C214" s="260" t="s">
        <v>365</v>
      </c>
      <c r="D214" s="245"/>
      <c r="E214" s="245"/>
      <c r="F214" s="245"/>
      <c r="G214" s="245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212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25">
      <c r="A215" s="217"/>
      <c r="B215" s="218"/>
      <c r="C215" s="258" t="s">
        <v>208</v>
      </c>
      <c r="D215" s="223"/>
      <c r="E215" s="224">
        <v>36</v>
      </c>
      <c r="F215" s="221"/>
      <c r="G215" s="221"/>
      <c r="H215" s="221"/>
      <c r="I215" s="221"/>
      <c r="J215" s="221"/>
      <c r="K215" s="221"/>
      <c r="L215" s="221"/>
      <c r="M215" s="221"/>
      <c r="N215" s="220"/>
      <c r="O215" s="220"/>
      <c r="P215" s="220"/>
      <c r="Q215" s="220"/>
      <c r="R215" s="221"/>
      <c r="S215" s="221"/>
      <c r="T215" s="221"/>
      <c r="U215" s="221"/>
      <c r="V215" s="221"/>
      <c r="W215" s="221"/>
      <c r="X215" s="221"/>
      <c r="Y215" s="221"/>
      <c r="Z215" s="210"/>
      <c r="AA215" s="210"/>
      <c r="AB215" s="210"/>
      <c r="AC215" s="210"/>
      <c r="AD215" s="210"/>
      <c r="AE215" s="210"/>
      <c r="AF215" s="210"/>
      <c r="AG215" s="210" t="s">
        <v>179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ht="20.399999999999999" outlineLevel="1" x14ac:dyDescent="0.25">
      <c r="A216" s="235">
        <v>48</v>
      </c>
      <c r="B216" s="236" t="s">
        <v>389</v>
      </c>
      <c r="C216" s="256" t="s">
        <v>390</v>
      </c>
      <c r="D216" s="237" t="s">
        <v>198</v>
      </c>
      <c r="E216" s="238">
        <v>121.075</v>
      </c>
      <c r="F216" s="239"/>
      <c r="G216" s="240">
        <f>ROUND(E216*F216,2)</f>
        <v>0</v>
      </c>
      <c r="H216" s="239"/>
      <c r="I216" s="240">
        <f>ROUND(E216*H216,2)</f>
        <v>0</v>
      </c>
      <c r="J216" s="239"/>
      <c r="K216" s="240">
        <f>ROUND(E216*J216,2)</f>
        <v>0</v>
      </c>
      <c r="L216" s="240">
        <v>21</v>
      </c>
      <c r="M216" s="240">
        <f>G216*(1+L216/100)</f>
        <v>0</v>
      </c>
      <c r="N216" s="238">
        <v>0</v>
      </c>
      <c r="O216" s="238">
        <f>ROUND(E216*N216,2)</f>
        <v>0</v>
      </c>
      <c r="P216" s="238">
        <v>4.0000000000000001E-3</v>
      </c>
      <c r="Q216" s="238">
        <f>ROUND(E216*P216,2)</f>
        <v>0.48</v>
      </c>
      <c r="R216" s="240" t="s">
        <v>330</v>
      </c>
      <c r="S216" s="240" t="s">
        <v>172</v>
      </c>
      <c r="T216" s="241" t="s">
        <v>172</v>
      </c>
      <c r="U216" s="221">
        <v>0.03</v>
      </c>
      <c r="V216" s="221">
        <f>ROUND(E216*U216,2)</f>
        <v>3.63</v>
      </c>
      <c r="W216" s="221"/>
      <c r="X216" s="221" t="s">
        <v>173</v>
      </c>
      <c r="Y216" s="221" t="s">
        <v>174</v>
      </c>
      <c r="Z216" s="210"/>
      <c r="AA216" s="210"/>
      <c r="AB216" s="210"/>
      <c r="AC216" s="210"/>
      <c r="AD216" s="210"/>
      <c r="AE216" s="210"/>
      <c r="AF216" s="210"/>
      <c r="AG216" s="210" t="s">
        <v>175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5">
      <c r="A217" s="217"/>
      <c r="B217" s="218"/>
      <c r="C217" s="258" t="s">
        <v>217</v>
      </c>
      <c r="D217" s="223"/>
      <c r="E217" s="224">
        <v>121.075</v>
      </c>
      <c r="F217" s="221"/>
      <c r="G217" s="221"/>
      <c r="H217" s="221"/>
      <c r="I217" s="221"/>
      <c r="J217" s="221"/>
      <c r="K217" s="221"/>
      <c r="L217" s="221"/>
      <c r="M217" s="221"/>
      <c r="N217" s="220"/>
      <c r="O217" s="220"/>
      <c r="P217" s="220"/>
      <c r="Q217" s="220"/>
      <c r="R217" s="221"/>
      <c r="S217" s="221"/>
      <c r="T217" s="221"/>
      <c r="U217" s="221"/>
      <c r="V217" s="221"/>
      <c r="W217" s="221"/>
      <c r="X217" s="221"/>
      <c r="Y217" s="221"/>
      <c r="Z217" s="210"/>
      <c r="AA217" s="210"/>
      <c r="AB217" s="210"/>
      <c r="AC217" s="210"/>
      <c r="AD217" s="210"/>
      <c r="AE217" s="210"/>
      <c r="AF217" s="210"/>
      <c r="AG217" s="210" t="s">
        <v>179</v>
      </c>
      <c r="AH217" s="210">
        <v>5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20.399999999999999" outlineLevel="1" x14ac:dyDescent="0.25">
      <c r="A218" s="235">
        <v>49</v>
      </c>
      <c r="B218" s="236" t="s">
        <v>391</v>
      </c>
      <c r="C218" s="256" t="s">
        <v>392</v>
      </c>
      <c r="D218" s="237" t="s">
        <v>198</v>
      </c>
      <c r="E218" s="238">
        <v>268.61410000000001</v>
      </c>
      <c r="F218" s="239"/>
      <c r="G218" s="240">
        <f>ROUND(E218*F218,2)</f>
        <v>0</v>
      </c>
      <c r="H218" s="239"/>
      <c r="I218" s="240">
        <f>ROUND(E218*H218,2)</f>
        <v>0</v>
      </c>
      <c r="J218" s="239"/>
      <c r="K218" s="240">
        <f>ROUND(E218*J218,2)</f>
        <v>0</v>
      </c>
      <c r="L218" s="240">
        <v>21</v>
      </c>
      <c r="M218" s="240">
        <f>G218*(1+L218/100)</f>
        <v>0</v>
      </c>
      <c r="N218" s="238">
        <v>0</v>
      </c>
      <c r="O218" s="238">
        <f>ROUND(E218*N218,2)</f>
        <v>0</v>
      </c>
      <c r="P218" s="238">
        <v>4.0000000000000001E-3</v>
      </c>
      <c r="Q218" s="238">
        <f>ROUND(E218*P218,2)</f>
        <v>1.07</v>
      </c>
      <c r="R218" s="240" t="s">
        <v>330</v>
      </c>
      <c r="S218" s="240" t="s">
        <v>172</v>
      </c>
      <c r="T218" s="241" t="s">
        <v>172</v>
      </c>
      <c r="U218" s="221">
        <v>0.03</v>
      </c>
      <c r="V218" s="221">
        <f>ROUND(E218*U218,2)</f>
        <v>8.06</v>
      </c>
      <c r="W218" s="221"/>
      <c r="X218" s="221" t="s">
        <v>173</v>
      </c>
      <c r="Y218" s="221" t="s">
        <v>174</v>
      </c>
      <c r="Z218" s="210"/>
      <c r="AA218" s="210"/>
      <c r="AB218" s="210"/>
      <c r="AC218" s="210"/>
      <c r="AD218" s="210"/>
      <c r="AE218" s="210"/>
      <c r="AF218" s="210"/>
      <c r="AG218" s="210" t="s">
        <v>175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5">
      <c r="A219" s="217"/>
      <c r="B219" s="218"/>
      <c r="C219" s="258" t="s">
        <v>260</v>
      </c>
      <c r="D219" s="223"/>
      <c r="E219" s="224">
        <v>268.61410000000001</v>
      </c>
      <c r="F219" s="221"/>
      <c r="G219" s="221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179</v>
      </c>
      <c r="AH219" s="210">
        <v>5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ht="20.399999999999999" outlineLevel="1" x14ac:dyDescent="0.25">
      <c r="A220" s="235">
        <v>50</v>
      </c>
      <c r="B220" s="236" t="s">
        <v>393</v>
      </c>
      <c r="C220" s="256" t="s">
        <v>394</v>
      </c>
      <c r="D220" s="237" t="s">
        <v>198</v>
      </c>
      <c r="E220" s="238">
        <v>98.065600000000003</v>
      </c>
      <c r="F220" s="239"/>
      <c r="G220" s="240">
        <f>ROUND(E220*F220,2)</f>
        <v>0</v>
      </c>
      <c r="H220" s="239"/>
      <c r="I220" s="240">
        <f>ROUND(E220*H220,2)</f>
        <v>0</v>
      </c>
      <c r="J220" s="239"/>
      <c r="K220" s="240">
        <f>ROUND(E220*J220,2)</f>
        <v>0</v>
      </c>
      <c r="L220" s="240">
        <v>21</v>
      </c>
      <c r="M220" s="240">
        <f>G220*(1+L220/100)</f>
        <v>0</v>
      </c>
      <c r="N220" s="238">
        <v>0</v>
      </c>
      <c r="O220" s="238">
        <f>ROUND(E220*N220,2)</f>
        <v>0</v>
      </c>
      <c r="P220" s="238">
        <v>4.5999999999999999E-2</v>
      </c>
      <c r="Q220" s="238">
        <f>ROUND(E220*P220,2)</f>
        <v>4.51</v>
      </c>
      <c r="R220" s="240" t="s">
        <v>330</v>
      </c>
      <c r="S220" s="240" t="s">
        <v>172</v>
      </c>
      <c r="T220" s="241" t="s">
        <v>172</v>
      </c>
      <c r="U220" s="221">
        <v>0.26</v>
      </c>
      <c r="V220" s="221">
        <f>ROUND(E220*U220,2)</f>
        <v>25.5</v>
      </c>
      <c r="W220" s="221"/>
      <c r="X220" s="221" t="s">
        <v>173</v>
      </c>
      <c r="Y220" s="221" t="s">
        <v>174</v>
      </c>
      <c r="Z220" s="210"/>
      <c r="AA220" s="210"/>
      <c r="AB220" s="210"/>
      <c r="AC220" s="210"/>
      <c r="AD220" s="210"/>
      <c r="AE220" s="210"/>
      <c r="AF220" s="210"/>
      <c r="AG220" s="210" t="s">
        <v>175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2" x14ac:dyDescent="0.25">
      <c r="A221" s="217"/>
      <c r="B221" s="218"/>
      <c r="C221" s="258" t="s">
        <v>395</v>
      </c>
      <c r="D221" s="223"/>
      <c r="E221" s="224"/>
      <c r="F221" s="221"/>
      <c r="G221" s="221"/>
      <c r="H221" s="221"/>
      <c r="I221" s="221"/>
      <c r="J221" s="221"/>
      <c r="K221" s="221"/>
      <c r="L221" s="221"/>
      <c r="M221" s="221"/>
      <c r="N221" s="220"/>
      <c r="O221" s="220"/>
      <c r="P221" s="220"/>
      <c r="Q221" s="220"/>
      <c r="R221" s="221"/>
      <c r="S221" s="221"/>
      <c r="T221" s="221"/>
      <c r="U221" s="221"/>
      <c r="V221" s="221"/>
      <c r="W221" s="221"/>
      <c r="X221" s="221"/>
      <c r="Y221" s="221"/>
      <c r="Z221" s="210"/>
      <c r="AA221" s="210"/>
      <c r="AB221" s="210"/>
      <c r="AC221" s="210"/>
      <c r="AD221" s="210"/>
      <c r="AE221" s="210"/>
      <c r="AF221" s="210"/>
      <c r="AG221" s="210" t="s">
        <v>179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5">
      <c r="A222" s="217"/>
      <c r="B222" s="218"/>
      <c r="C222" s="258" t="s">
        <v>244</v>
      </c>
      <c r="D222" s="223"/>
      <c r="E222" s="224">
        <v>40.748399999999997</v>
      </c>
      <c r="F222" s="221"/>
      <c r="G222" s="221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0"/>
      <c r="AA222" s="210"/>
      <c r="AB222" s="210"/>
      <c r="AC222" s="210"/>
      <c r="AD222" s="210"/>
      <c r="AE222" s="210"/>
      <c r="AF222" s="210"/>
      <c r="AG222" s="210" t="s">
        <v>179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5">
      <c r="A223" s="217"/>
      <c r="B223" s="218"/>
      <c r="C223" s="258" t="s">
        <v>245</v>
      </c>
      <c r="D223" s="223"/>
      <c r="E223" s="224">
        <v>40.577199999999998</v>
      </c>
      <c r="F223" s="221"/>
      <c r="G223" s="221"/>
      <c r="H223" s="221"/>
      <c r="I223" s="221"/>
      <c r="J223" s="221"/>
      <c r="K223" s="221"/>
      <c r="L223" s="221"/>
      <c r="M223" s="221"/>
      <c r="N223" s="220"/>
      <c r="O223" s="220"/>
      <c r="P223" s="220"/>
      <c r="Q223" s="220"/>
      <c r="R223" s="221"/>
      <c r="S223" s="221"/>
      <c r="T223" s="221"/>
      <c r="U223" s="221"/>
      <c r="V223" s="221"/>
      <c r="W223" s="221"/>
      <c r="X223" s="221"/>
      <c r="Y223" s="221"/>
      <c r="Z223" s="210"/>
      <c r="AA223" s="210"/>
      <c r="AB223" s="210"/>
      <c r="AC223" s="210"/>
      <c r="AD223" s="210"/>
      <c r="AE223" s="210"/>
      <c r="AF223" s="210"/>
      <c r="AG223" s="210" t="s">
        <v>179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5">
      <c r="A224" s="217"/>
      <c r="B224" s="218"/>
      <c r="C224" s="258" t="s">
        <v>396</v>
      </c>
      <c r="D224" s="223"/>
      <c r="E224" s="224"/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179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5">
      <c r="A225" s="217"/>
      <c r="B225" s="218"/>
      <c r="C225" s="258" t="s">
        <v>397</v>
      </c>
      <c r="D225" s="223"/>
      <c r="E225" s="224">
        <v>8.3699999999999992</v>
      </c>
      <c r="F225" s="221"/>
      <c r="G225" s="221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0"/>
      <c r="AA225" s="210"/>
      <c r="AB225" s="210"/>
      <c r="AC225" s="210"/>
      <c r="AD225" s="210"/>
      <c r="AE225" s="210"/>
      <c r="AF225" s="210"/>
      <c r="AG225" s="210" t="s">
        <v>179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5">
      <c r="A226" s="217"/>
      <c r="B226" s="218"/>
      <c r="C226" s="258" t="s">
        <v>398</v>
      </c>
      <c r="D226" s="223"/>
      <c r="E226" s="224">
        <v>8.3699999999999992</v>
      </c>
      <c r="F226" s="221"/>
      <c r="G226" s="221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179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ht="20.399999999999999" outlineLevel="1" x14ac:dyDescent="0.25">
      <c r="A227" s="235">
        <v>51</v>
      </c>
      <c r="B227" s="236" t="s">
        <v>399</v>
      </c>
      <c r="C227" s="256" t="s">
        <v>400</v>
      </c>
      <c r="D227" s="237" t="s">
        <v>198</v>
      </c>
      <c r="E227" s="238">
        <v>114.8056</v>
      </c>
      <c r="F227" s="239"/>
      <c r="G227" s="240">
        <f>ROUND(E227*F227,2)</f>
        <v>0</v>
      </c>
      <c r="H227" s="239"/>
      <c r="I227" s="240">
        <f>ROUND(E227*H227,2)</f>
        <v>0</v>
      </c>
      <c r="J227" s="239"/>
      <c r="K227" s="240">
        <f>ROUND(E227*J227,2)</f>
        <v>0</v>
      </c>
      <c r="L227" s="240">
        <v>21</v>
      </c>
      <c r="M227" s="240">
        <f>G227*(1+L227/100)</f>
        <v>0</v>
      </c>
      <c r="N227" s="238">
        <v>0</v>
      </c>
      <c r="O227" s="238">
        <f>ROUND(E227*N227,2)</f>
        <v>0</v>
      </c>
      <c r="P227" s="238">
        <v>6.8000000000000005E-2</v>
      </c>
      <c r="Q227" s="238">
        <f>ROUND(E227*P227,2)</f>
        <v>7.81</v>
      </c>
      <c r="R227" s="240" t="s">
        <v>330</v>
      </c>
      <c r="S227" s="240" t="s">
        <v>172</v>
      </c>
      <c r="T227" s="241" t="s">
        <v>172</v>
      </c>
      <c r="U227" s="221">
        <v>0.3</v>
      </c>
      <c r="V227" s="221">
        <f>ROUND(E227*U227,2)</f>
        <v>34.44</v>
      </c>
      <c r="W227" s="221"/>
      <c r="X227" s="221" t="s">
        <v>173</v>
      </c>
      <c r="Y227" s="221" t="s">
        <v>174</v>
      </c>
      <c r="Z227" s="210"/>
      <c r="AA227" s="210"/>
      <c r="AB227" s="210"/>
      <c r="AC227" s="210"/>
      <c r="AD227" s="210"/>
      <c r="AE227" s="210"/>
      <c r="AF227" s="210"/>
      <c r="AG227" s="210" t="s">
        <v>175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5">
      <c r="A228" s="217"/>
      <c r="B228" s="218"/>
      <c r="C228" s="257" t="s">
        <v>401</v>
      </c>
      <c r="D228" s="242"/>
      <c r="E228" s="242"/>
      <c r="F228" s="242"/>
      <c r="G228" s="242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0"/>
      <c r="AA228" s="210"/>
      <c r="AB228" s="210"/>
      <c r="AC228" s="210"/>
      <c r="AD228" s="210"/>
      <c r="AE228" s="210"/>
      <c r="AF228" s="210"/>
      <c r="AG228" s="210" t="s">
        <v>177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2" x14ac:dyDescent="0.25">
      <c r="A229" s="217"/>
      <c r="B229" s="218"/>
      <c r="C229" s="258" t="s">
        <v>402</v>
      </c>
      <c r="D229" s="223"/>
      <c r="E229" s="224">
        <v>98.065600000000003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179</v>
      </c>
      <c r="AH229" s="210">
        <v>5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5">
      <c r="A230" s="217"/>
      <c r="B230" s="218"/>
      <c r="C230" s="258" t="s">
        <v>396</v>
      </c>
      <c r="D230" s="223"/>
      <c r="E230" s="224"/>
      <c r="F230" s="221"/>
      <c r="G230" s="221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0"/>
      <c r="AA230" s="210"/>
      <c r="AB230" s="210"/>
      <c r="AC230" s="210"/>
      <c r="AD230" s="210"/>
      <c r="AE230" s="210"/>
      <c r="AF230" s="210"/>
      <c r="AG230" s="210" t="s">
        <v>179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5">
      <c r="A231" s="217"/>
      <c r="B231" s="218"/>
      <c r="C231" s="258" t="s">
        <v>397</v>
      </c>
      <c r="D231" s="223"/>
      <c r="E231" s="224">
        <v>8.3699999999999992</v>
      </c>
      <c r="F231" s="221"/>
      <c r="G231" s="221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179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5">
      <c r="A232" s="217"/>
      <c r="B232" s="218"/>
      <c r="C232" s="258" t="s">
        <v>398</v>
      </c>
      <c r="D232" s="223"/>
      <c r="E232" s="224">
        <v>8.3699999999999992</v>
      </c>
      <c r="F232" s="221"/>
      <c r="G232" s="221"/>
      <c r="H232" s="221"/>
      <c r="I232" s="221"/>
      <c r="J232" s="221"/>
      <c r="K232" s="221"/>
      <c r="L232" s="221"/>
      <c r="M232" s="221"/>
      <c r="N232" s="220"/>
      <c r="O232" s="220"/>
      <c r="P232" s="220"/>
      <c r="Q232" s="220"/>
      <c r="R232" s="221"/>
      <c r="S232" s="221"/>
      <c r="T232" s="221"/>
      <c r="U232" s="221"/>
      <c r="V232" s="221"/>
      <c r="W232" s="221"/>
      <c r="X232" s="221"/>
      <c r="Y232" s="221"/>
      <c r="Z232" s="210"/>
      <c r="AA232" s="210"/>
      <c r="AB232" s="210"/>
      <c r="AC232" s="210"/>
      <c r="AD232" s="210"/>
      <c r="AE232" s="210"/>
      <c r="AF232" s="210"/>
      <c r="AG232" s="210" t="s">
        <v>179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x14ac:dyDescent="0.25">
      <c r="A233" s="228" t="s">
        <v>166</v>
      </c>
      <c r="B233" s="229" t="s">
        <v>93</v>
      </c>
      <c r="C233" s="255" t="s">
        <v>94</v>
      </c>
      <c r="D233" s="230"/>
      <c r="E233" s="231"/>
      <c r="F233" s="232"/>
      <c r="G233" s="232">
        <f>SUMIF(AG234:AG235,"&lt;&gt;NOR",G234:G235)</f>
        <v>0</v>
      </c>
      <c r="H233" s="232"/>
      <c r="I233" s="232">
        <f>SUM(I234:I235)</f>
        <v>0</v>
      </c>
      <c r="J233" s="232"/>
      <c r="K233" s="232">
        <f>SUM(K234:K235)</f>
        <v>0</v>
      </c>
      <c r="L233" s="232"/>
      <c r="M233" s="232">
        <f>SUM(M234:M235)</f>
        <v>0</v>
      </c>
      <c r="N233" s="231"/>
      <c r="O233" s="231">
        <f>SUM(O234:O235)</f>
        <v>0</v>
      </c>
      <c r="P233" s="231"/>
      <c r="Q233" s="231">
        <f>SUM(Q234:Q235)</f>
        <v>0</v>
      </c>
      <c r="R233" s="232"/>
      <c r="S233" s="232"/>
      <c r="T233" s="233"/>
      <c r="U233" s="227"/>
      <c r="V233" s="227">
        <f>SUM(V234:V235)</f>
        <v>24.25</v>
      </c>
      <c r="W233" s="227"/>
      <c r="X233" s="227"/>
      <c r="Y233" s="227"/>
      <c r="AG233" t="s">
        <v>167</v>
      </c>
    </row>
    <row r="234" spans="1:60" ht="20.399999999999999" outlineLevel="1" x14ac:dyDescent="0.25">
      <c r="A234" s="235">
        <v>52</v>
      </c>
      <c r="B234" s="236" t="s">
        <v>403</v>
      </c>
      <c r="C234" s="256" t="s">
        <v>404</v>
      </c>
      <c r="D234" s="237" t="s">
        <v>278</v>
      </c>
      <c r="E234" s="238">
        <v>25.843229999999998</v>
      </c>
      <c r="F234" s="239"/>
      <c r="G234" s="240">
        <f>ROUND(E234*F234,2)</f>
        <v>0</v>
      </c>
      <c r="H234" s="239"/>
      <c r="I234" s="240">
        <f>ROUND(E234*H234,2)</f>
        <v>0</v>
      </c>
      <c r="J234" s="239"/>
      <c r="K234" s="240">
        <f>ROUND(E234*J234,2)</f>
        <v>0</v>
      </c>
      <c r="L234" s="240">
        <v>21</v>
      </c>
      <c r="M234" s="240">
        <f>G234*(1+L234/100)</f>
        <v>0</v>
      </c>
      <c r="N234" s="238">
        <v>0</v>
      </c>
      <c r="O234" s="238">
        <f>ROUND(E234*N234,2)</f>
        <v>0</v>
      </c>
      <c r="P234" s="238">
        <v>0</v>
      </c>
      <c r="Q234" s="238">
        <f>ROUND(E234*P234,2)</f>
        <v>0</v>
      </c>
      <c r="R234" s="240" t="s">
        <v>183</v>
      </c>
      <c r="S234" s="240" t="s">
        <v>172</v>
      </c>
      <c r="T234" s="241" t="s">
        <v>172</v>
      </c>
      <c r="U234" s="221">
        <v>0.9385</v>
      </c>
      <c r="V234" s="221">
        <f>ROUND(E234*U234,2)</f>
        <v>24.25</v>
      </c>
      <c r="W234" s="221"/>
      <c r="X234" s="221" t="s">
        <v>405</v>
      </c>
      <c r="Y234" s="221" t="s">
        <v>174</v>
      </c>
      <c r="Z234" s="210"/>
      <c r="AA234" s="210"/>
      <c r="AB234" s="210"/>
      <c r="AC234" s="210"/>
      <c r="AD234" s="210"/>
      <c r="AE234" s="210"/>
      <c r="AF234" s="210"/>
      <c r="AG234" s="210" t="s">
        <v>406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2" x14ac:dyDescent="0.25">
      <c r="A235" s="217"/>
      <c r="B235" s="218"/>
      <c r="C235" s="257" t="s">
        <v>407</v>
      </c>
      <c r="D235" s="242"/>
      <c r="E235" s="242"/>
      <c r="F235" s="242"/>
      <c r="G235" s="242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177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x14ac:dyDescent="0.25">
      <c r="A236" s="228" t="s">
        <v>166</v>
      </c>
      <c r="B236" s="229" t="s">
        <v>99</v>
      </c>
      <c r="C236" s="255" t="s">
        <v>100</v>
      </c>
      <c r="D236" s="230"/>
      <c r="E236" s="231"/>
      <c r="F236" s="232"/>
      <c r="G236" s="232">
        <f>SUMIF(AG237:AG281,"&lt;&gt;NOR",G237:G281)</f>
        <v>0</v>
      </c>
      <c r="H236" s="232"/>
      <c r="I236" s="232">
        <f>SUM(I237:I281)</f>
        <v>0</v>
      </c>
      <c r="J236" s="232"/>
      <c r="K236" s="232">
        <f>SUM(K237:K281)</f>
        <v>0</v>
      </c>
      <c r="L236" s="232"/>
      <c r="M236" s="232">
        <f>SUM(M237:M281)</f>
        <v>0</v>
      </c>
      <c r="N236" s="231"/>
      <c r="O236" s="231">
        <f>SUM(O237:O281)</f>
        <v>0.63</v>
      </c>
      <c r="P236" s="231"/>
      <c r="Q236" s="231">
        <f>SUM(Q237:Q281)</f>
        <v>7.0000000000000007E-2</v>
      </c>
      <c r="R236" s="232"/>
      <c r="S236" s="232"/>
      <c r="T236" s="233"/>
      <c r="U236" s="227"/>
      <c r="V236" s="227">
        <f>SUM(V237:V281)</f>
        <v>80.429999999999993</v>
      </c>
      <c r="W236" s="227"/>
      <c r="X236" s="227"/>
      <c r="Y236" s="227"/>
      <c r="AG236" t="s">
        <v>167</v>
      </c>
    </row>
    <row r="237" spans="1:60" ht="20.399999999999999" outlineLevel="1" x14ac:dyDescent="0.25">
      <c r="A237" s="235">
        <v>53</v>
      </c>
      <c r="B237" s="236" t="s">
        <v>408</v>
      </c>
      <c r="C237" s="256" t="s">
        <v>409</v>
      </c>
      <c r="D237" s="237" t="s">
        <v>198</v>
      </c>
      <c r="E237" s="238">
        <v>7.25</v>
      </c>
      <c r="F237" s="239"/>
      <c r="G237" s="240">
        <f>ROUND(E237*F237,2)</f>
        <v>0</v>
      </c>
      <c r="H237" s="239"/>
      <c r="I237" s="240">
        <f>ROUND(E237*H237,2)</f>
        <v>0</v>
      </c>
      <c r="J237" s="239"/>
      <c r="K237" s="240">
        <f>ROUND(E237*J237,2)</f>
        <v>0</v>
      </c>
      <c r="L237" s="240">
        <v>21</v>
      </c>
      <c r="M237" s="240">
        <f>G237*(1+L237/100)</f>
        <v>0</v>
      </c>
      <c r="N237" s="238">
        <v>3.3E-4</v>
      </c>
      <c r="O237" s="238">
        <f>ROUND(E237*N237,2)</f>
        <v>0</v>
      </c>
      <c r="P237" s="238">
        <v>0</v>
      </c>
      <c r="Q237" s="238">
        <f>ROUND(E237*P237,2)</f>
        <v>0</v>
      </c>
      <c r="R237" s="240" t="s">
        <v>410</v>
      </c>
      <c r="S237" s="240" t="s">
        <v>172</v>
      </c>
      <c r="T237" s="241" t="s">
        <v>312</v>
      </c>
      <c r="U237" s="221">
        <v>0.03</v>
      </c>
      <c r="V237" s="221">
        <f>ROUND(E237*U237,2)</f>
        <v>0.22</v>
      </c>
      <c r="W237" s="221"/>
      <c r="X237" s="221" t="s">
        <v>173</v>
      </c>
      <c r="Y237" s="221" t="s">
        <v>174</v>
      </c>
      <c r="Z237" s="210"/>
      <c r="AA237" s="210"/>
      <c r="AB237" s="210"/>
      <c r="AC237" s="210"/>
      <c r="AD237" s="210"/>
      <c r="AE237" s="210"/>
      <c r="AF237" s="210"/>
      <c r="AG237" s="210" t="s">
        <v>175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5">
      <c r="A238" s="217"/>
      <c r="B238" s="218"/>
      <c r="C238" s="257" t="s">
        <v>411</v>
      </c>
      <c r="D238" s="242"/>
      <c r="E238" s="242"/>
      <c r="F238" s="242"/>
      <c r="G238" s="242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0"/>
      <c r="AA238" s="210"/>
      <c r="AB238" s="210"/>
      <c r="AC238" s="210"/>
      <c r="AD238" s="210"/>
      <c r="AE238" s="210"/>
      <c r="AF238" s="210"/>
      <c r="AG238" s="210" t="s">
        <v>177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2" x14ac:dyDescent="0.25">
      <c r="A239" s="217"/>
      <c r="B239" s="218"/>
      <c r="C239" s="258" t="s">
        <v>178</v>
      </c>
      <c r="D239" s="223"/>
      <c r="E239" s="224"/>
      <c r="F239" s="221"/>
      <c r="G239" s="221"/>
      <c r="H239" s="221"/>
      <c r="I239" s="221"/>
      <c r="J239" s="221"/>
      <c r="K239" s="221"/>
      <c r="L239" s="221"/>
      <c r="M239" s="221"/>
      <c r="N239" s="220"/>
      <c r="O239" s="220"/>
      <c r="P239" s="220"/>
      <c r="Q239" s="220"/>
      <c r="R239" s="221"/>
      <c r="S239" s="221"/>
      <c r="T239" s="221"/>
      <c r="U239" s="221"/>
      <c r="V239" s="221"/>
      <c r="W239" s="221"/>
      <c r="X239" s="221"/>
      <c r="Y239" s="221"/>
      <c r="Z239" s="210"/>
      <c r="AA239" s="210"/>
      <c r="AB239" s="210"/>
      <c r="AC239" s="210"/>
      <c r="AD239" s="210"/>
      <c r="AE239" s="210"/>
      <c r="AF239" s="210"/>
      <c r="AG239" s="210" t="s">
        <v>179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5">
      <c r="A240" s="217"/>
      <c r="B240" s="218"/>
      <c r="C240" s="258" t="s">
        <v>412</v>
      </c>
      <c r="D240" s="223"/>
      <c r="E240" s="224">
        <v>7.25</v>
      </c>
      <c r="F240" s="221"/>
      <c r="G240" s="221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0"/>
      <c r="AA240" s="210"/>
      <c r="AB240" s="210"/>
      <c r="AC240" s="210"/>
      <c r="AD240" s="210"/>
      <c r="AE240" s="210"/>
      <c r="AF240" s="210"/>
      <c r="AG240" s="210" t="s">
        <v>179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ht="20.399999999999999" outlineLevel="1" x14ac:dyDescent="0.25">
      <c r="A241" s="235">
        <v>54</v>
      </c>
      <c r="B241" s="236" t="s">
        <v>413</v>
      </c>
      <c r="C241" s="256" t="s">
        <v>414</v>
      </c>
      <c r="D241" s="237" t="s">
        <v>198</v>
      </c>
      <c r="E241" s="238">
        <v>7.25</v>
      </c>
      <c r="F241" s="239"/>
      <c r="G241" s="240">
        <f>ROUND(E241*F241,2)</f>
        <v>0</v>
      </c>
      <c r="H241" s="239"/>
      <c r="I241" s="240">
        <f>ROUND(E241*H241,2)</f>
        <v>0</v>
      </c>
      <c r="J241" s="239"/>
      <c r="K241" s="240">
        <f>ROUND(E241*J241,2)</f>
        <v>0</v>
      </c>
      <c r="L241" s="240">
        <v>21</v>
      </c>
      <c r="M241" s="240">
        <f>G241*(1+L241/100)</f>
        <v>0</v>
      </c>
      <c r="N241" s="238">
        <v>5.7000000000000002E-3</v>
      </c>
      <c r="O241" s="238">
        <f>ROUND(E241*N241,2)</f>
        <v>0.04</v>
      </c>
      <c r="P241" s="238">
        <v>0</v>
      </c>
      <c r="Q241" s="238">
        <f>ROUND(E241*P241,2)</f>
        <v>0</v>
      </c>
      <c r="R241" s="240" t="s">
        <v>415</v>
      </c>
      <c r="S241" s="240" t="s">
        <v>172</v>
      </c>
      <c r="T241" s="241" t="s">
        <v>172</v>
      </c>
      <c r="U241" s="221">
        <v>0.23</v>
      </c>
      <c r="V241" s="221">
        <f>ROUND(E241*U241,2)</f>
        <v>1.67</v>
      </c>
      <c r="W241" s="221"/>
      <c r="X241" s="221" t="s">
        <v>173</v>
      </c>
      <c r="Y241" s="221" t="s">
        <v>174</v>
      </c>
      <c r="Z241" s="210"/>
      <c r="AA241" s="210"/>
      <c r="AB241" s="210"/>
      <c r="AC241" s="210"/>
      <c r="AD241" s="210"/>
      <c r="AE241" s="210"/>
      <c r="AF241" s="210"/>
      <c r="AG241" s="210" t="s">
        <v>175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2" x14ac:dyDescent="0.25">
      <c r="A242" s="217"/>
      <c r="B242" s="218"/>
      <c r="C242" s="259" t="s">
        <v>416</v>
      </c>
      <c r="D242" s="244"/>
      <c r="E242" s="244"/>
      <c r="F242" s="244"/>
      <c r="G242" s="244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212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43" t="str">
        <f>C242</f>
        <v>Provedení očištění povrchu a natavení jedné vrstvy modifikovaného asfaltového pásu včetně dodávky materiálů.</v>
      </c>
      <c r="BB242" s="210"/>
      <c r="BC242" s="210"/>
      <c r="BD242" s="210"/>
      <c r="BE242" s="210"/>
      <c r="BF242" s="210"/>
      <c r="BG242" s="210"/>
      <c r="BH242" s="210"/>
    </row>
    <row r="243" spans="1:60" outlineLevel="2" x14ac:dyDescent="0.25">
      <c r="A243" s="217"/>
      <c r="B243" s="218"/>
      <c r="C243" s="258" t="s">
        <v>178</v>
      </c>
      <c r="D243" s="223"/>
      <c r="E243" s="224"/>
      <c r="F243" s="221"/>
      <c r="G243" s="221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179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5">
      <c r="A244" s="217"/>
      <c r="B244" s="218"/>
      <c r="C244" s="258" t="s">
        <v>417</v>
      </c>
      <c r="D244" s="223"/>
      <c r="E244" s="224"/>
      <c r="F244" s="221"/>
      <c r="G244" s="221"/>
      <c r="H244" s="221"/>
      <c r="I244" s="221"/>
      <c r="J244" s="221"/>
      <c r="K244" s="221"/>
      <c r="L244" s="221"/>
      <c r="M244" s="221"/>
      <c r="N244" s="220"/>
      <c r="O244" s="220"/>
      <c r="P244" s="220"/>
      <c r="Q244" s="220"/>
      <c r="R244" s="221"/>
      <c r="S244" s="221"/>
      <c r="T244" s="221"/>
      <c r="U244" s="221"/>
      <c r="V244" s="221"/>
      <c r="W244" s="221"/>
      <c r="X244" s="221"/>
      <c r="Y244" s="221"/>
      <c r="Z244" s="210"/>
      <c r="AA244" s="210"/>
      <c r="AB244" s="210"/>
      <c r="AC244" s="210"/>
      <c r="AD244" s="210"/>
      <c r="AE244" s="210"/>
      <c r="AF244" s="210"/>
      <c r="AG244" s="210" t="s">
        <v>179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5">
      <c r="A245" s="217"/>
      <c r="B245" s="218"/>
      <c r="C245" s="258" t="s">
        <v>418</v>
      </c>
      <c r="D245" s="223"/>
      <c r="E245" s="224">
        <v>7.25</v>
      </c>
      <c r="F245" s="221"/>
      <c r="G245" s="221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0"/>
      <c r="AA245" s="210"/>
      <c r="AB245" s="210"/>
      <c r="AC245" s="210"/>
      <c r="AD245" s="210"/>
      <c r="AE245" s="210"/>
      <c r="AF245" s="210"/>
      <c r="AG245" s="210" t="s">
        <v>179</v>
      </c>
      <c r="AH245" s="210">
        <v>5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ht="20.399999999999999" outlineLevel="1" x14ac:dyDescent="0.25">
      <c r="A246" s="235">
        <v>55</v>
      </c>
      <c r="B246" s="236" t="s">
        <v>419</v>
      </c>
      <c r="C246" s="256" t="s">
        <v>414</v>
      </c>
      <c r="D246" s="237" t="s">
        <v>198</v>
      </c>
      <c r="E246" s="238">
        <v>7.25</v>
      </c>
      <c r="F246" s="239"/>
      <c r="G246" s="240">
        <f>ROUND(E246*F246,2)</f>
        <v>0</v>
      </c>
      <c r="H246" s="239"/>
      <c r="I246" s="240">
        <f>ROUND(E246*H246,2)</f>
        <v>0</v>
      </c>
      <c r="J246" s="239"/>
      <c r="K246" s="240">
        <f>ROUND(E246*J246,2)</f>
        <v>0</v>
      </c>
      <c r="L246" s="240">
        <v>21</v>
      </c>
      <c r="M246" s="240">
        <f>G246*(1+L246/100)</f>
        <v>0</v>
      </c>
      <c r="N246" s="238">
        <v>5.5900000000000004E-3</v>
      </c>
      <c r="O246" s="238">
        <f>ROUND(E246*N246,2)</f>
        <v>0.04</v>
      </c>
      <c r="P246" s="238">
        <v>0</v>
      </c>
      <c r="Q246" s="238">
        <f>ROUND(E246*P246,2)</f>
        <v>0</v>
      </c>
      <c r="R246" s="240" t="s">
        <v>415</v>
      </c>
      <c r="S246" s="240" t="s">
        <v>172</v>
      </c>
      <c r="T246" s="241" t="s">
        <v>172</v>
      </c>
      <c r="U246" s="221">
        <v>0.23</v>
      </c>
      <c r="V246" s="221">
        <f>ROUND(E246*U246,2)</f>
        <v>1.67</v>
      </c>
      <c r="W246" s="221"/>
      <c r="X246" s="221" t="s">
        <v>173</v>
      </c>
      <c r="Y246" s="221" t="s">
        <v>174</v>
      </c>
      <c r="Z246" s="210"/>
      <c r="AA246" s="210"/>
      <c r="AB246" s="210"/>
      <c r="AC246" s="210"/>
      <c r="AD246" s="210"/>
      <c r="AE246" s="210"/>
      <c r="AF246" s="210"/>
      <c r="AG246" s="210" t="s">
        <v>175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5">
      <c r="A247" s="217"/>
      <c r="B247" s="218"/>
      <c r="C247" s="259" t="s">
        <v>416</v>
      </c>
      <c r="D247" s="244"/>
      <c r="E247" s="244"/>
      <c r="F247" s="244"/>
      <c r="G247" s="244"/>
      <c r="H247" s="221"/>
      <c r="I247" s="221"/>
      <c r="J247" s="221"/>
      <c r="K247" s="221"/>
      <c r="L247" s="221"/>
      <c r="M247" s="221"/>
      <c r="N247" s="220"/>
      <c r="O247" s="220"/>
      <c r="P247" s="220"/>
      <c r="Q247" s="220"/>
      <c r="R247" s="221"/>
      <c r="S247" s="221"/>
      <c r="T247" s="221"/>
      <c r="U247" s="221"/>
      <c r="V247" s="221"/>
      <c r="W247" s="221"/>
      <c r="X247" s="221"/>
      <c r="Y247" s="221"/>
      <c r="Z247" s="210"/>
      <c r="AA247" s="210"/>
      <c r="AB247" s="210"/>
      <c r="AC247" s="210"/>
      <c r="AD247" s="210"/>
      <c r="AE247" s="210"/>
      <c r="AF247" s="210"/>
      <c r="AG247" s="210" t="s">
        <v>212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43" t="str">
        <f>C247</f>
        <v>Provedení očištění povrchu a natavení jedné vrstvy modifikovaného asfaltového pásu včetně dodávky materiálů.</v>
      </c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5">
      <c r="A248" s="217"/>
      <c r="B248" s="218"/>
      <c r="C248" s="258" t="s">
        <v>178</v>
      </c>
      <c r="D248" s="223"/>
      <c r="E248" s="224"/>
      <c r="F248" s="221"/>
      <c r="G248" s="221"/>
      <c r="H248" s="221"/>
      <c r="I248" s="221"/>
      <c r="J248" s="221"/>
      <c r="K248" s="221"/>
      <c r="L248" s="221"/>
      <c r="M248" s="221"/>
      <c r="N248" s="220"/>
      <c r="O248" s="220"/>
      <c r="P248" s="220"/>
      <c r="Q248" s="220"/>
      <c r="R248" s="221"/>
      <c r="S248" s="221"/>
      <c r="T248" s="221"/>
      <c r="U248" s="221"/>
      <c r="V248" s="221"/>
      <c r="W248" s="221"/>
      <c r="X248" s="221"/>
      <c r="Y248" s="221"/>
      <c r="Z248" s="210"/>
      <c r="AA248" s="210"/>
      <c r="AB248" s="210"/>
      <c r="AC248" s="210"/>
      <c r="AD248" s="210"/>
      <c r="AE248" s="210"/>
      <c r="AF248" s="210"/>
      <c r="AG248" s="210" t="s">
        <v>179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5">
      <c r="A249" s="217"/>
      <c r="B249" s="218"/>
      <c r="C249" s="258" t="s">
        <v>417</v>
      </c>
      <c r="D249" s="223"/>
      <c r="E249" s="224"/>
      <c r="F249" s="221"/>
      <c r="G249" s="221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179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5">
      <c r="A250" s="217"/>
      <c r="B250" s="218"/>
      <c r="C250" s="258" t="s">
        <v>418</v>
      </c>
      <c r="D250" s="223"/>
      <c r="E250" s="224">
        <v>7.25</v>
      </c>
      <c r="F250" s="221"/>
      <c r="G250" s="221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179</v>
      </c>
      <c r="AH250" s="210">
        <v>5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1" x14ac:dyDescent="0.25">
      <c r="A251" s="235">
        <v>56</v>
      </c>
      <c r="B251" s="236" t="s">
        <v>420</v>
      </c>
      <c r="C251" s="256" t="s">
        <v>421</v>
      </c>
      <c r="D251" s="237" t="s">
        <v>198</v>
      </c>
      <c r="E251" s="238">
        <v>7.25</v>
      </c>
      <c r="F251" s="239"/>
      <c r="G251" s="240">
        <f>ROUND(E251*F251,2)</f>
        <v>0</v>
      </c>
      <c r="H251" s="239"/>
      <c r="I251" s="240">
        <f>ROUND(E251*H251,2)</f>
        <v>0</v>
      </c>
      <c r="J251" s="239"/>
      <c r="K251" s="240">
        <f>ROUND(E251*J251,2)</f>
        <v>0</v>
      </c>
      <c r="L251" s="240">
        <v>21</v>
      </c>
      <c r="M251" s="240">
        <f>G251*(1+L251/100)</f>
        <v>0</v>
      </c>
      <c r="N251" s="238">
        <v>0</v>
      </c>
      <c r="O251" s="238">
        <f>ROUND(E251*N251,2)</f>
        <v>0</v>
      </c>
      <c r="P251" s="238">
        <v>9.7400000000000004E-3</v>
      </c>
      <c r="Q251" s="238">
        <f>ROUND(E251*P251,2)</f>
        <v>7.0000000000000007E-2</v>
      </c>
      <c r="R251" s="240" t="s">
        <v>415</v>
      </c>
      <c r="S251" s="240" t="s">
        <v>172</v>
      </c>
      <c r="T251" s="241" t="s">
        <v>172</v>
      </c>
      <c r="U251" s="221">
        <v>0.04</v>
      </c>
      <c r="V251" s="221">
        <f>ROUND(E251*U251,2)</f>
        <v>0.28999999999999998</v>
      </c>
      <c r="W251" s="221"/>
      <c r="X251" s="221" t="s">
        <v>173</v>
      </c>
      <c r="Y251" s="221" t="s">
        <v>174</v>
      </c>
      <c r="Z251" s="210"/>
      <c r="AA251" s="210"/>
      <c r="AB251" s="210"/>
      <c r="AC251" s="210"/>
      <c r="AD251" s="210"/>
      <c r="AE251" s="210"/>
      <c r="AF251" s="210"/>
      <c r="AG251" s="210" t="s">
        <v>175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2" x14ac:dyDescent="0.25">
      <c r="A252" s="217"/>
      <c r="B252" s="218"/>
      <c r="C252" s="258" t="s">
        <v>178</v>
      </c>
      <c r="D252" s="223"/>
      <c r="E252" s="224"/>
      <c r="F252" s="221"/>
      <c r="G252" s="221"/>
      <c r="H252" s="221"/>
      <c r="I252" s="221"/>
      <c r="J252" s="221"/>
      <c r="K252" s="221"/>
      <c r="L252" s="221"/>
      <c r="M252" s="221"/>
      <c r="N252" s="220"/>
      <c r="O252" s="220"/>
      <c r="P252" s="220"/>
      <c r="Q252" s="220"/>
      <c r="R252" s="221"/>
      <c r="S252" s="221"/>
      <c r="T252" s="221"/>
      <c r="U252" s="221"/>
      <c r="V252" s="221"/>
      <c r="W252" s="221"/>
      <c r="X252" s="221"/>
      <c r="Y252" s="221"/>
      <c r="Z252" s="210"/>
      <c r="AA252" s="210"/>
      <c r="AB252" s="210"/>
      <c r="AC252" s="210"/>
      <c r="AD252" s="210"/>
      <c r="AE252" s="210"/>
      <c r="AF252" s="210"/>
      <c r="AG252" s="210" t="s">
        <v>179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5">
      <c r="A253" s="217"/>
      <c r="B253" s="218"/>
      <c r="C253" s="258" t="s">
        <v>417</v>
      </c>
      <c r="D253" s="223"/>
      <c r="E253" s="224"/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179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5">
      <c r="A254" s="217"/>
      <c r="B254" s="218"/>
      <c r="C254" s="258" t="s">
        <v>418</v>
      </c>
      <c r="D254" s="223"/>
      <c r="E254" s="224">
        <v>7.25</v>
      </c>
      <c r="F254" s="221"/>
      <c r="G254" s="221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179</v>
      </c>
      <c r="AH254" s="210">
        <v>5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1" x14ac:dyDescent="0.25">
      <c r="A255" s="235">
        <v>57</v>
      </c>
      <c r="B255" s="236" t="s">
        <v>422</v>
      </c>
      <c r="C255" s="256" t="s">
        <v>423</v>
      </c>
      <c r="D255" s="237" t="s">
        <v>198</v>
      </c>
      <c r="E255" s="238">
        <v>7.25</v>
      </c>
      <c r="F255" s="239"/>
      <c r="G255" s="240">
        <f>ROUND(E255*F255,2)</f>
        <v>0</v>
      </c>
      <c r="H255" s="239"/>
      <c r="I255" s="240">
        <f>ROUND(E255*H255,2)</f>
        <v>0</v>
      </c>
      <c r="J255" s="239"/>
      <c r="K255" s="240">
        <f>ROUND(E255*J255,2)</f>
        <v>0</v>
      </c>
      <c r="L255" s="240">
        <v>21</v>
      </c>
      <c r="M255" s="240">
        <f>G255*(1+L255/100)</f>
        <v>0</v>
      </c>
      <c r="N255" s="238">
        <v>0</v>
      </c>
      <c r="O255" s="238">
        <f>ROUND(E255*N255,2)</f>
        <v>0</v>
      </c>
      <c r="P255" s="238">
        <v>0</v>
      </c>
      <c r="Q255" s="238">
        <f>ROUND(E255*P255,2)</f>
        <v>0</v>
      </c>
      <c r="R255" s="240" t="s">
        <v>415</v>
      </c>
      <c r="S255" s="240" t="s">
        <v>172</v>
      </c>
      <c r="T255" s="241" t="s">
        <v>172</v>
      </c>
      <c r="U255" s="221">
        <v>0.01</v>
      </c>
      <c r="V255" s="221">
        <f>ROUND(E255*U255,2)</f>
        <v>7.0000000000000007E-2</v>
      </c>
      <c r="W255" s="221"/>
      <c r="X255" s="221" t="s">
        <v>173</v>
      </c>
      <c r="Y255" s="221" t="s">
        <v>174</v>
      </c>
      <c r="Z255" s="210"/>
      <c r="AA255" s="210"/>
      <c r="AB255" s="210"/>
      <c r="AC255" s="210"/>
      <c r="AD255" s="210"/>
      <c r="AE255" s="210"/>
      <c r="AF255" s="210"/>
      <c r="AG255" s="210" t="s">
        <v>175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2" x14ac:dyDescent="0.25">
      <c r="A256" s="217"/>
      <c r="B256" s="218"/>
      <c r="C256" s="258" t="s">
        <v>178</v>
      </c>
      <c r="D256" s="223"/>
      <c r="E256" s="224"/>
      <c r="F256" s="221"/>
      <c r="G256" s="221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179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5">
      <c r="A257" s="217"/>
      <c r="B257" s="218"/>
      <c r="C257" s="258" t="s">
        <v>417</v>
      </c>
      <c r="D257" s="223"/>
      <c r="E257" s="224"/>
      <c r="F257" s="221"/>
      <c r="G257" s="221"/>
      <c r="H257" s="221"/>
      <c r="I257" s="221"/>
      <c r="J257" s="221"/>
      <c r="K257" s="221"/>
      <c r="L257" s="221"/>
      <c r="M257" s="221"/>
      <c r="N257" s="220"/>
      <c r="O257" s="220"/>
      <c r="P257" s="220"/>
      <c r="Q257" s="220"/>
      <c r="R257" s="221"/>
      <c r="S257" s="221"/>
      <c r="T257" s="221"/>
      <c r="U257" s="221"/>
      <c r="V257" s="221"/>
      <c r="W257" s="221"/>
      <c r="X257" s="221"/>
      <c r="Y257" s="221"/>
      <c r="Z257" s="210"/>
      <c r="AA257" s="210"/>
      <c r="AB257" s="210"/>
      <c r="AC257" s="210"/>
      <c r="AD257" s="210"/>
      <c r="AE257" s="210"/>
      <c r="AF257" s="210"/>
      <c r="AG257" s="210" t="s">
        <v>179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5">
      <c r="A258" s="217"/>
      <c r="B258" s="218"/>
      <c r="C258" s="258" t="s">
        <v>418</v>
      </c>
      <c r="D258" s="223"/>
      <c r="E258" s="224">
        <v>7.25</v>
      </c>
      <c r="F258" s="221"/>
      <c r="G258" s="221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0"/>
      <c r="AA258" s="210"/>
      <c r="AB258" s="210"/>
      <c r="AC258" s="210"/>
      <c r="AD258" s="210"/>
      <c r="AE258" s="210"/>
      <c r="AF258" s="210"/>
      <c r="AG258" s="210" t="s">
        <v>179</v>
      </c>
      <c r="AH258" s="210">
        <v>5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1" x14ac:dyDescent="0.25">
      <c r="A259" s="235">
        <v>58</v>
      </c>
      <c r="B259" s="236" t="s">
        <v>424</v>
      </c>
      <c r="C259" s="256" t="s">
        <v>425</v>
      </c>
      <c r="D259" s="237" t="s">
        <v>198</v>
      </c>
      <c r="E259" s="238">
        <v>7.25</v>
      </c>
      <c r="F259" s="239"/>
      <c r="G259" s="240">
        <f>ROUND(E259*F259,2)</f>
        <v>0</v>
      </c>
      <c r="H259" s="239"/>
      <c r="I259" s="240">
        <f>ROUND(E259*H259,2)</f>
        <v>0</v>
      </c>
      <c r="J259" s="239"/>
      <c r="K259" s="240">
        <f>ROUND(E259*J259,2)</f>
        <v>0</v>
      </c>
      <c r="L259" s="240">
        <v>21</v>
      </c>
      <c r="M259" s="240">
        <f>G259*(1+L259/100)</f>
        <v>0</v>
      </c>
      <c r="N259" s="238">
        <v>0</v>
      </c>
      <c r="O259" s="238">
        <f>ROUND(E259*N259,2)</f>
        <v>0</v>
      </c>
      <c r="P259" s="238">
        <v>0</v>
      </c>
      <c r="Q259" s="238">
        <f>ROUND(E259*P259,2)</f>
        <v>0</v>
      </c>
      <c r="R259" s="240" t="s">
        <v>415</v>
      </c>
      <c r="S259" s="240" t="s">
        <v>172</v>
      </c>
      <c r="T259" s="241" t="s">
        <v>172</v>
      </c>
      <c r="U259" s="221">
        <v>0.08</v>
      </c>
      <c r="V259" s="221">
        <f>ROUND(E259*U259,2)</f>
        <v>0.57999999999999996</v>
      </c>
      <c r="W259" s="221"/>
      <c r="X259" s="221" t="s">
        <v>173</v>
      </c>
      <c r="Y259" s="221" t="s">
        <v>174</v>
      </c>
      <c r="Z259" s="210"/>
      <c r="AA259" s="210"/>
      <c r="AB259" s="210"/>
      <c r="AC259" s="210"/>
      <c r="AD259" s="210"/>
      <c r="AE259" s="210"/>
      <c r="AF259" s="210"/>
      <c r="AG259" s="210" t="s">
        <v>175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2" x14ac:dyDescent="0.25">
      <c r="A260" s="217"/>
      <c r="B260" s="218"/>
      <c r="C260" s="258" t="s">
        <v>178</v>
      </c>
      <c r="D260" s="223"/>
      <c r="E260" s="224"/>
      <c r="F260" s="221"/>
      <c r="G260" s="221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179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5">
      <c r="A261" s="217"/>
      <c r="B261" s="218"/>
      <c r="C261" s="258" t="s">
        <v>417</v>
      </c>
      <c r="D261" s="223"/>
      <c r="E261" s="224"/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0"/>
      <c r="AA261" s="210"/>
      <c r="AB261" s="210"/>
      <c r="AC261" s="210"/>
      <c r="AD261" s="210"/>
      <c r="AE261" s="210"/>
      <c r="AF261" s="210"/>
      <c r="AG261" s="210" t="s">
        <v>179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5">
      <c r="A262" s="217"/>
      <c r="B262" s="218"/>
      <c r="C262" s="258" t="s">
        <v>418</v>
      </c>
      <c r="D262" s="223"/>
      <c r="E262" s="224">
        <v>7.25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179</v>
      </c>
      <c r="AH262" s="210">
        <v>5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1" x14ac:dyDescent="0.25">
      <c r="A263" s="235">
        <v>59</v>
      </c>
      <c r="B263" s="236" t="s">
        <v>426</v>
      </c>
      <c r="C263" s="256" t="s">
        <v>427</v>
      </c>
      <c r="D263" s="237" t="s">
        <v>198</v>
      </c>
      <c r="E263" s="238">
        <v>132.23759999999999</v>
      </c>
      <c r="F263" s="239"/>
      <c r="G263" s="240">
        <f>ROUND(E263*F263,2)</f>
        <v>0</v>
      </c>
      <c r="H263" s="239"/>
      <c r="I263" s="240">
        <f>ROUND(E263*H263,2)</f>
        <v>0</v>
      </c>
      <c r="J263" s="239"/>
      <c r="K263" s="240">
        <f>ROUND(E263*J263,2)</f>
        <v>0</v>
      </c>
      <c r="L263" s="240">
        <v>21</v>
      </c>
      <c r="M263" s="240">
        <f>G263*(1+L263/100)</f>
        <v>0</v>
      </c>
      <c r="N263" s="238">
        <v>2.1000000000000001E-4</v>
      </c>
      <c r="O263" s="238">
        <f>ROUND(E263*N263,2)</f>
        <v>0.03</v>
      </c>
      <c r="P263" s="238">
        <v>0</v>
      </c>
      <c r="Q263" s="238">
        <f>ROUND(E263*P263,2)</f>
        <v>0</v>
      </c>
      <c r="R263" s="240" t="s">
        <v>415</v>
      </c>
      <c r="S263" s="240" t="s">
        <v>172</v>
      </c>
      <c r="T263" s="241" t="s">
        <v>172</v>
      </c>
      <c r="U263" s="221">
        <v>0.1</v>
      </c>
      <c r="V263" s="221">
        <f>ROUND(E263*U263,2)</f>
        <v>13.22</v>
      </c>
      <c r="W263" s="221"/>
      <c r="X263" s="221" t="s">
        <v>173</v>
      </c>
      <c r="Y263" s="221" t="s">
        <v>174</v>
      </c>
      <c r="Z263" s="210"/>
      <c r="AA263" s="210"/>
      <c r="AB263" s="210"/>
      <c r="AC263" s="210"/>
      <c r="AD263" s="210"/>
      <c r="AE263" s="210"/>
      <c r="AF263" s="210"/>
      <c r="AG263" s="210" t="s">
        <v>175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2" x14ac:dyDescent="0.25">
      <c r="A264" s="217"/>
      <c r="B264" s="218"/>
      <c r="C264" s="258" t="s">
        <v>428</v>
      </c>
      <c r="D264" s="223"/>
      <c r="E264" s="224"/>
      <c r="F264" s="221"/>
      <c r="G264" s="221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179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5">
      <c r="A265" s="217"/>
      <c r="B265" s="218"/>
      <c r="C265" s="258" t="s">
        <v>290</v>
      </c>
      <c r="D265" s="223"/>
      <c r="E265" s="224">
        <v>18.72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179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5">
      <c r="A266" s="217"/>
      <c r="B266" s="218"/>
      <c r="C266" s="258" t="s">
        <v>293</v>
      </c>
      <c r="D266" s="223"/>
      <c r="E266" s="224">
        <v>18.45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0"/>
      <c r="AA266" s="210"/>
      <c r="AB266" s="210"/>
      <c r="AC266" s="210"/>
      <c r="AD266" s="210"/>
      <c r="AE266" s="210"/>
      <c r="AF266" s="210"/>
      <c r="AG266" s="210" t="s">
        <v>179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5">
      <c r="A267" s="217"/>
      <c r="B267" s="218"/>
      <c r="C267" s="258" t="s">
        <v>234</v>
      </c>
      <c r="D267" s="223"/>
      <c r="E267" s="224"/>
      <c r="F267" s="221"/>
      <c r="G267" s="221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179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5">
      <c r="A268" s="217"/>
      <c r="B268" s="218"/>
      <c r="C268" s="258" t="s">
        <v>429</v>
      </c>
      <c r="D268" s="223"/>
      <c r="E268" s="224"/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179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5">
      <c r="A269" s="217"/>
      <c r="B269" s="218"/>
      <c r="C269" s="258" t="s">
        <v>430</v>
      </c>
      <c r="D269" s="223"/>
      <c r="E269" s="224">
        <v>48.528399999999998</v>
      </c>
      <c r="F269" s="221"/>
      <c r="G269" s="221"/>
      <c r="H269" s="221"/>
      <c r="I269" s="221"/>
      <c r="J269" s="221"/>
      <c r="K269" s="221"/>
      <c r="L269" s="221"/>
      <c r="M269" s="221"/>
      <c r="N269" s="220"/>
      <c r="O269" s="220"/>
      <c r="P269" s="220"/>
      <c r="Q269" s="220"/>
      <c r="R269" s="221"/>
      <c r="S269" s="221"/>
      <c r="T269" s="221"/>
      <c r="U269" s="221"/>
      <c r="V269" s="221"/>
      <c r="W269" s="221"/>
      <c r="X269" s="221"/>
      <c r="Y269" s="221"/>
      <c r="Z269" s="210"/>
      <c r="AA269" s="210"/>
      <c r="AB269" s="210"/>
      <c r="AC269" s="210"/>
      <c r="AD269" s="210"/>
      <c r="AE269" s="210"/>
      <c r="AF269" s="210"/>
      <c r="AG269" s="210" t="s">
        <v>179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5">
      <c r="A270" s="217"/>
      <c r="B270" s="218"/>
      <c r="C270" s="258" t="s">
        <v>431</v>
      </c>
      <c r="D270" s="223"/>
      <c r="E270" s="224">
        <v>46.539200000000001</v>
      </c>
      <c r="F270" s="221"/>
      <c r="G270" s="221"/>
      <c r="H270" s="221"/>
      <c r="I270" s="221"/>
      <c r="J270" s="221"/>
      <c r="K270" s="221"/>
      <c r="L270" s="221"/>
      <c r="M270" s="221"/>
      <c r="N270" s="220"/>
      <c r="O270" s="220"/>
      <c r="P270" s="220"/>
      <c r="Q270" s="220"/>
      <c r="R270" s="221"/>
      <c r="S270" s="221"/>
      <c r="T270" s="221"/>
      <c r="U270" s="221"/>
      <c r="V270" s="221"/>
      <c r="W270" s="221"/>
      <c r="X270" s="221"/>
      <c r="Y270" s="221"/>
      <c r="Z270" s="210"/>
      <c r="AA270" s="210"/>
      <c r="AB270" s="210"/>
      <c r="AC270" s="210"/>
      <c r="AD270" s="210"/>
      <c r="AE270" s="210"/>
      <c r="AF270" s="210"/>
      <c r="AG270" s="210" t="s">
        <v>179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1" x14ac:dyDescent="0.25">
      <c r="A271" s="235">
        <v>60</v>
      </c>
      <c r="B271" s="236" t="s">
        <v>432</v>
      </c>
      <c r="C271" s="256" t="s">
        <v>433</v>
      </c>
      <c r="D271" s="237" t="s">
        <v>198</v>
      </c>
      <c r="E271" s="238">
        <v>132.23759999999999</v>
      </c>
      <c r="F271" s="239"/>
      <c r="G271" s="240">
        <f>ROUND(E271*F271,2)</f>
        <v>0</v>
      </c>
      <c r="H271" s="239"/>
      <c r="I271" s="240">
        <f>ROUND(E271*H271,2)</f>
        <v>0</v>
      </c>
      <c r="J271" s="239"/>
      <c r="K271" s="240">
        <f>ROUND(E271*J271,2)</f>
        <v>0</v>
      </c>
      <c r="L271" s="240">
        <v>21</v>
      </c>
      <c r="M271" s="240">
        <f>G271*(1+L271/100)</f>
        <v>0</v>
      </c>
      <c r="N271" s="238">
        <v>3.6800000000000001E-3</v>
      </c>
      <c r="O271" s="238">
        <f>ROUND(E271*N271,2)</f>
        <v>0.49</v>
      </c>
      <c r="P271" s="238">
        <v>0</v>
      </c>
      <c r="Q271" s="238">
        <f>ROUND(E271*P271,2)</f>
        <v>0</v>
      </c>
      <c r="R271" s="240" t="s">
        <v>415</v>
      </c>
      <c r="S271" s="240" t="s">
        <v>172</v>
      </c>
      <c r="T271" s="241" t="s">
        <v>172</v>
      </c>
      <c r="U271" s="221">
        <v>0.39</v>
      </c>
      <c r="V271" s="221">
        <f>ROUND(E271*U271,2)</f>
        <v>51.57</v>
      </c>
      <c r="W271" s="221"/>
      <c r="X271" s="221" t="s">
        <v>173</v>
      </c>
      <c r="Y271" s="221" t="s">
        <v>174</v>
      </c>
      <c r="Z271" s="210"/>
      <c r="AA271" s="210"/>
      <c r="AB271" s="210"/>
      <c r="AC271" s="210"/>
      <c r="AD271" s="210"/>
      <c r="AE271" s="210"/>
      <c r="AF271" s="210"/>
      <c r="AG271" s="210" t="s">
        <v>175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2" x14ac:dyDescent="0.25">
      <c r="A272" s="217"/>
      <c r="B272" s="218"/>
      <c r="C272" s="259" t="s">
        <v>434</v>
      </c>
      <c r="D272" s="244"/>
      <c r="E272" s="244"/>
      <c r="F272" s="244"/>
      <c r="G272" s="244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212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2" x14ac:dyDescent="0.25">
      <c r="A273" s="217"/>
      <c r="B273" s="218"/>
      <c r="C273" s="258" t="s">
        <v>435</v>
      </c>
      <c r="D273" s="223"/>
      <c r="E273" s="224">
        <v>132.23759999999999</v>
      </c>
      <c r="F273" s="221"/>
      <c r="G273" s="221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179</v>
      </c>
      <c r="AH273" s="210">
        <v>5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5">
      <c r="A274" s="235">
        <v>61</v>
      </c>
      <c r="B274" s="236" t="s">
        <v>436</v>
      </c>
      <c r="C274" s="256" t="s">
        <v>437</v>
      </c>
      <c r="D274" s="237" t="s">
        <v>207</v>
      </c>
      <c r="E274" s="238">
        <v>51.34</v>
      </c>
      <c r="F274" s="239"/>
      <c r="G274" s="240">
        <f>ROUND(E274*F274,2)</f>
        <v>0</v>
      </c>
      <c r="H274" s="239"/>
      <c r="I274" s="240">
        <f>ROUND(E274*H274,2)</f>
        <v>0</v>
      </c>
      <c r="J274" s="239"/>
      <c r="K274" s="240">
        <f>ROUND(E274*J274,2)</f>
        <v>0</v>
      </c>
      <c r="L274" s="240">
        <v>21</v>
      </c>
      <c r="M274" s="240">
        <f>G274*(1+L274/100)</f>
        <v>0</v>
      </c>
      <c r="N274" s="238">
        <v>3.2000000000000003E-4</v>
      </c>
      <c r="O274" s="238">
        <f>ROUND(E274*N274,2)</f>
        <v>0.02</v>
      </c>
      <c r="P274" s="238">
        <v>0</v>
      </c>
      <c r="Q274" s="238">
        <f>ROUND(E274*P274,2)</f>
        <v>0</v>
      </c>
      <c r="R274" s="240" t="s">
        <v>415</v>
      </c>
      <c r="S274" s="240" t="s">
        <v>172</v>
      </c>
      <c r="T274" s="241" t="s">
        <v>172</v>
      </c>
      <c r="U274" s="221">
        <v>0.11</v>
      </c>
      <c r="V274" s="221">
        <f>ROUND(E274*U274,2)</f>
        <v>5.65</v>
      </c>
      <c r="W274" s="221"/>
      <c r="X274" s="221" t="s">
        <v>173</v>
      </c>
      <c r="Y274" s="221" t="s">
        <v>174</v>
      </c>
      <c r="Z274" s="210"/>
      <c r="AA274" s="210"/>
      <c r="AB274" s="210"/>
      <c r="AC274" s="210"/>
      <c r="AD274" s="210"/>
      <c r="AE274" s="210"/>
      <c r="AF274" s="210"/>
      <c r="AG274" s="210" t="s">
        <v>175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2" x14ac:dyDescent="0.25">
      <c r="A275" s="217"/>
      <c r="B275" s="218"/>
      <c r="C275" s="258" t="s">
        <v>438</v>
      </c>
      <c r="D275" s="223"/>
      <c r="E275" s="224">
        <v>26.16</v>
      </c>
      <c r="F275" s="221"/>
      <c r="G275" s="221"/>
      <c r="H275" s="221"/>
      <c r="I275" s="221"/>
      <c r="J275" s="221"/>
      <c r="K275" s="221"/>
      <c r="L275" s="221"/>
      <c r="M275" s="221"/>
      <c r="N275" s="220"/>
      <c r="O275" s="220"/>
      <c r="P275" s="220"/>
      <c r="Q275" s="220"/>
      <c r="R275" s="221"/>
      <c r="S275" s="221"/>
      <c r="T275" s="221"/>
      <c r="U275" s="221"/>
      <c r="V275" s="221"/>
      <c r="W275" s="221"/>
      <c r="X275" s="221"/>
      <c r="Y275" s="221"/>
      <c r="Z275" s="210"/>
      <c r="AA275" s="210"/>
      <c r="AB275" s="210"/>
      <c r="AC275" s="210"/>
      <c r="AD275" s="210"/>
      <c r="AE275" s="210"/>
      <c r="AF275" s="210"/>
      <c r="AG275" s="210" t="s">
        <v>179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5">
      <c r="A276" s="217"/>
      <c r="B276" s="218"/>
      <c r="C276" s="258" t="s">
        <v>439</v>
      </c>
      <c r="D276" s="223"/>
      <c r="E276" s="224">
        <v>25.18</v>
      </c>
      <c r="F276" s="221"/>
      <c r="G276" s="221"/>
      <c r="H276" s="221"/>
      <c r="I276" s="221"/>
      <c r="J276" s="221"/>
      <c r="K276" s="221"/>
      <c r="L276" s="221"/>
      <c r="M276" s="221"/>
      <c r="N276" s="220"/>
      <c r="O276" s="220"/>
      <c r="P276" s="220"/>
      <c r="Q276" s="220"/>
      <c r="R276" s="221"/>
      <c r="S276" s="221"/>
      <c r="T276" s="221"/>
      <c r="U276" s="221"/>
      <c r="V276" s="221"/>
      <c r="W276" s="221"/>
      <c r="X276" s="221"/>
      <c r="Y276" s="221"/>
      <c r="Z276" s="210"/>
      <c r="AA276" s="210"/>
      <c r="AB276" s="210"/>
      <c r="AC276" s="210"/>
      <c r="AD276" s="210"/>
      <c r="AE276" s="210"/>
      <c r="AF276" s="210"/>
      <c r="AG276" s="210" t="s">
        <v>179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1" x14ac:dyDescent="0.25">
      <c r="A277" s="235">
        <v>62</v>
      </c>
      <c r="B277" s="236" t="s">
        <v>440</v>
      </c>
      <c r="C277" s="256" t="s">
        <v>441</v>
      </c>
      <c r="D277" s="237" t="s">
        <v>207</v>
      </c>
      <c r="E277" s="238">
        <v>39.24</v>
      </c>
      <c r="F277" s="239"/>
      <c r="G277" s="240">
        <f>ROUND(E277*F277,2)</f>
        <v>0</v>
      </c>
      <c r="H277" s="239"/>
      <c r="I277" s="240">
        <f>ROUND(E277*H277,2)</f>
        <v>0</v>
      </c>
      <c r="J277" s="239"/>
      <c r="K277" s="240">
        <f>ROUND(E277*J277,2)</f>
        <v>0</v>
      </c>
      <c r="L277" s="240">
        <v>21</v>
      </c>
      <c r="M277" s="240">
        <f>G277*(1+L277/100)</f>
        <v>0</v>
      </c>
      <c r="N277" s="238">
        <v>3.2000000000000003E-4</v>
      </c>
      <c r="O277" s="238">
        <f>ROUND(E277*N277,2)</f>
        <v>0.01</v>
      </c>
      <c r="P277" s="238">
        <v>0</v>
      </c>
      <c r="Q277" s="238">
        <f>ROUND(E277*P277,2)</f>
        <v>0</v>
      </c>
      <c r="R277" s="240" t="s">
        <v>415</v>
      </c>
      <c r="S277" s="240" t="s">
        <v>172</v>
      </c>
      <c r="T277" s="241" t="s">
        <v>172</v>
      </c>
      <c r="U277" s="221">
        <v>0.14000000000000001</v>
      </c>
      <c r="V277" s="221">
        <f>ROUND(E277*U277,2)</f>
        <v>5.49</v>
      </c>
      <c r="W277" s="221"/>
      <c r="X277" s="221" t="s">
        <v>173</v>
      </c>
      <c r="Y277" s="221" t="s">
        <v>174</v>
      </c>
      <c r="Z277" s="210"/>
      <c r="AA277" s="210"/>
      <c r="AB277" s="210"/>
      <c r="AC277" s="210"/>
      <c r="AD277" s="210"/>
      <c r="AE277" s="210"/>
      <c r="AF277" s="210"/>
      <c r="AG277" s="210" t="s">
        <v>175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2" x14ac:dyDescent="0.25">
      <c r="A278" s="217"/>
      <c r="B278" s="218"/>
      <c r="C278" s="258" t="s">
        <v>442</v>
      </c>
      <c r="D278" s="223"/>
      <c r="E278" s="224">
        <v>19.62</v>
      </c>
      <c r="F278" s="221"/>
      <c r="G278" s="221"/>
      <c r="H278" s="221"/>
      <c r="I278" s="221"/>
      <c r="J278" s="221"/>
      <c r="K278" s="221"/>
      <c r="L278" s="221"/>
      <c r="M278" s="221"/>
      <c r="N278" s="220"/>
      <c r="O278" s="220"/>
      <c r="P278" s="220"/>
      <c r="Q278" s="220"/>
      <c r="R278" s="221"/>
      <c r="S278" s="221"/>
      <c r="T278" s="221"/>
      <c r="U278" s="221"/>
      <c r="V278" s="221"/>
      <c r="W278" s="221"/>
      <c r="X278" s="221"/>
      <c r="Y278" s="221"/>
      <c r="Z278" s="210"/>
      <c r="AA278" s="210"/>
      <c r="AB278" s="210"/>
      <c r="AC278" s="210"/>
      <c r="AD278" s="210"/>
      <c r="AE278" s="210"/>
      <c r="AF278" s="210"/>
      <c r="AG278" s="210" t="s">
        <v>179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5">
      <c r="A279" s="217"/>
      <c r="B279" s="218"/>
      <c r="C279" s="258" t="s">
        <v>443</v>
      </c>
      <c r="D279" s="223"/>
      <c r="E279" s="224">
        <v>19.62</v>
      </c>
      <c r="F279" s="221"/>
      <c r="G279" s="221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179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1" x14ac:dyDescent="0.25">
      <c r="A280" s="217">
        <v>63</v>
      </c>
      <c r="B280" s="218" t="s">
        <v>444</v>
      </c>
      <c r="C280" s="262" t="s">
        <v>445</v>
      </c>
      <c r="D280" s="219" t="s">
        <v>0</v>
      </c>
      <c r="E280" s="246"/>
      <c r="F280" s="222"/>
      <c r="G280" s="221">
        <f>ROUND(E280*F280,2)</f>
        <v>0</v>
      </c>
      <c r="H280" s="222"/>
      <c r="I280" s="221">
        <f>ROUND(E280*H280,2)</f>
        <v>0</v>
      </c>
      <c r="J280" s="222"/>
      <c r="K280" s="221">
        <f>ROUND(E280*J280,2)</f>
        <v>0</v>
      </c>
      <c r="L280" s="221">
        <v>21</v>
      </c>
      <c r="M280" s="221">
        <f>G280*(1+L280/100)</f>
        <v>0</v>
      </c>
      <c r="N280" s="220">
        <v>0</v>
      </c>
      <c r="O280" s="220">
        <f>ROUND(E280*N280,2)</f>
        <v>0</v>
      </c>
      <c r="P280" s="220">
        <v>0</v>
      </c>
      <c r="Q280" s="220">
        <f>ROUND(E280*P280,2)</f>
        <v>0</v>
      </c>
      <c r="R280" s="221" t="s">
        <v>415</v>
      </c>
      <c r="S280" s="221" t="s">
        <v>172</v>
      </c>
      <c r="T280" s="221" t="s">
        <v>172</v>
      </c>
      <c r="U280" s="221">
        <v>0</v>
      </c>
      <c r="V280" s="221">
        <f>ROUND(E280*U280,2)</f>
        <v>0</v>
      </c>
      <c r="W280" s="221"/>
      <c r="X280" s="221" t="s">
        <v>405</v>
      </c>
      <c r="Y280" s="221" t="s">
        <v>174</v>
      </c>
      <c r="Z280" s="210"/>
      <c r="AA280" s="210"/>
      <c r="AB280" s="210"/>
      <c r="AC280" s="210"/>
      <c r="AD280" s="210"/>
      <c r="AE280" s="210"/>
      <c r="AF280" s="210"/>
      <c r="AG280" s="210" t="s">
        <v>406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25">
      <c r="A281" s="217"/>
      <c r="B281" s="218"/>
      <c r="C281" s="263" t="s">
        <v>446</v>
      </c>
      <c r="D281" s="247"/>
      <c r="E281" s="247"/>
      <c r="F281" s="247"/>
      <c r="G281" s="247"/>
      <c r="H281" s="221"/>
      <c r="I281" s="221"/>
      <c r="J281" s="221"/>
      <c r="K281" s="221"/>
      <c r="L281" s="221"/>
      <c r="M281" s="221"/>
      <c r="N281" s="220"/>
      <c r="O281" s="220"/>
      <c r="P281" s="220"/>
      <c r="Q281" s="220"/>
      <c r="R281" s="221"/>
      <c r="S281" s="221"/>
      <c r="T281" s="221"/>
      <c r="U281" s="221"/>
      <c r="V281" s="221"/>
      <c r="W281" s="221"/>
      <c r="X281" s="221"/>
      <c r="Y281" s="221"/>
      <c r="Z281" s="210"/>
      <c r="AA281" s="210"/>
      <c r="AB281" s="210"/>
      <c r="AC281" s="210"/>
      <c r="AD281" s="210"/>
      <c r="AE281" s="210"/>
      <c r="AF281" s="210"/>
      <c r="AG281" s="210" t="s">
        <v>177</v>
      </c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x14ac:dyDescent="0.25">
      <c r="A282" s="228" t="s">
        <v>166</v>
      </c>
      <c r="B282" s="229" t="s">
        <v>103</v>
      </c>
      <c r="C282" s="255" t="s">
        <v>104</v>
      </c>
      <c r="D282" s="230"/>
      <c r="E282" s="231"/>
      <c r="F282" s="232"/>
      <c r="G282" s="232">
        <f>SUMIF(AG283:AG291,"&lt;&gt;NOR",G283:G291)</f>
        <v>0</v>
      </c>
      <c r="H282" s="232"/>
      <c r="I282" s="232">
        <f>SUM(I283:I291)</f>
        <v>0</v>
      </c>
      <c r="J282" s="232"/>
      <c r="K282" s="232">
        <f>SUM(K283:K291)</f>
        <v>0</v>
      </c>
      <c r="L282" s="232"/>
      <c r="M282" s="232">
        <f>SUM(M283:M291)</f>
        <v>0</v>
      </c>
      <c r="N282" s="231"/>
      <c r="O282" s="231">
        <f>SUM(O283:O291)</f>
        <v>0</v>
      </c>
      <c r="P282" s="231"/>
      <c r="Q282" s="231">
        <f>SUM(Q283:Q291)</f>
        <v>0.04</v>
      </c>
      <c r="R282" s="232"/>
      <c r="S282" s="232"/>
      <c r="T282" s="233"/>
      <c r="U282" s="227"/>
      <c r="V282" s="227">
        <f>SUM(V283:V291)</f>
        <v>1.38</v>
      </c>
      <c r="W282" s="227"/>
      <c r="X282" s="227"/>
      <c r="Y282" s="227"/>
      <c r="AG282" t="s">
        <v>167</v>
      </c>
    </row>
    <row r="283" spans="1:60" outlineLevel="1" x14ac:dyDescent="0.25">
      <c r="A283" s="235">
        <v>64</v>
      </c>
      <c r="B283" s="236" t="s">
        <v>447</v>
      </c>
      <c r="C283" s="256" t="s">
        <v>448</v>
      </c>
      <c r="D283" s="237" t="s">
        <v>189</v>
      </c>
      <c r="E283" s="238">
        <v>2</v>
      </c>
      <c r="F283" s="239"/>
      <c r="G283" s="240">
        <f>ROUND(E283*F283,2)</f>
        <v>0</v>
      </c>
      <c r="H283" s="239"/>
      <c r="I283" s="240">
        <f>ROUND(E283*H283,2)</f>
        <v>0</v>
      </c>
      <c r="J283" s="239"/>
      <c r="K283" s="240">
        <f>ROUND(E283*J283,2)</f>
        <v>0</v>
      </c>
      <c r="L283" s="240">
        <v>21</v>
      </c>
      <c r="M283" s="240">
        <f>G283*(1+L283/100)</f>
        <v>0</v>
      </c>
      <c r="N283" s="238">
        <v>0</v>
      </c>
      <c r="O283" s="238">
        <f>ROUND(E283*N283,2)</f>
        <v>0</v>
      </c>
      <c r="P283" s="238">
        <v>2.027E-2</v>
      </c>
      <c r="Q283" s="238">
        <f>ROUND(E283*P283,2)</f>
        <v>0.04</v>
      </c>
      <c r="R283" s="240" t="s">
        <v>449</v>
      </c>
      <c r="S283" s="240" t="s">
        <v>172</v>
      </c>
      <c r="T283" s="241" t="s">
        <v>172</v>
      </c>
      <c r="U283" s="221">
        <v>0.39</v>
      </c>
      <c r="V283" s="221">
        <f>ROUND(E283*U283,2)</f>
        <v>0.78</v>
      </c>
      <c r="W283" s="221"/>
      <c r="X283" s="221" t="s">
        <v>173</v>
      </c>
      <c r="Y283" s="221" t="s">
        <v>174</v>
      </c>
      <c r="Z283" s="210"/>
      <c r="AA283" s="210"/>
      <c r="AB283" s="210"/>
      <c r="AC283" s="210"/>
      <c r="AD283" s="210"/>
      <c r="AE283" s="210"/>
      <c r="AF283" s="210"/>
      <c r="AG283" s="210" t="s">
        <v>175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2" x14ac:dyDescent="0.25">
      <c r="A284" s="217"/>
      <c r="B284" s="218"/>
      <c r="C284" s="258" t="s">
        <v>450</v>
      </c>
      <c r="D284" s="223"/>
      <c r="E284" s="224"/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179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5">
      <c r="A285" s="217"/>
      <c r="B285" s="218"/>
      <c r="C285" s="258" t="s">
        <v>451</v>
      </c>
      <c r="D285" s="223"/>
      <c r="E285" s="224">
        <v>1</v>
      </c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179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5">
      <c r="A286" s="217"/>
      <c r="B286" s="218"/>
      <c r="C286" s="258" t="s">
        <v>452</v>
      </c>
      <c r="D286" s="223"/>
      <c r="E286" s="224">
        <v>1</v>
      </c>
      <c r="F286" s="221"/>
      <c r="G286" s="221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179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ht="20.399999999999999" outlineLevel="1" x14ac:dyDescent="0.25">
      <c r="A287" s="235">
        <v>65</v>
      </c>
      <c r="B287" s="236" t="s">
        <v>453</v>
      </c>
      <c r="C287" s="256" t="s">
        <v>454</v>
      </c>
      <c r="D287" s="237" t="s">
        <v>189</v>
      </c>
      <c r="E287" s="238">
        <v>2</v>
      </c>
      <c r="F287" s="239"/>
      <c r="G287" s="240">
        <f>ROUND(E287*F287,2)</f>
        <v>0</v>
      </c>
      <c r="H287" s="239"/>
      <c r="I287" s="240">
        <f>ROUND(E287*H287,2)</f>
        <v>0</v>
      </c>
      <c r="J287" s="239"/>
      <c r="K287" s="240">
        <f>ROUND(E287*J287,2)</f>
        <v>0</v>
      </c>
      <c r="L287" s="240">
        <v>21</v>
      </c>
      <c r="M287" s="240">
        <f>G287*(1+L287/100)</f>
        <v>0</v>
      </c>
      <c r="N287" s="238">
        <v>6.3000000000000003E-4</v>
      </c>
      <c r="O287" s="238">
        <f>ROUND(E287*N287,2)</f>
        <v>0</v>
      </c>
      <c r="P287" s="238">
        <v>0</v>
      </c>
      <c r="Q287" s="238">
        <f>ROUND(E287*P287,2)</f>
        <v>0</v>
      </c>
      <c r="R287" s="240" t="s">
        <v>449</v>
      </c>
      <c r="S287" s="240" t="s">
        <v>172</v>
      </c>
      <c r="T287" s="241" t="s">
        <v>172</v>
      </c>
      <c r="U287" s="221">
        <v>0.3</v>
      </c>
      <c r="V287" s="221">
        <f>ROUND(E287*U287,2)</f>
        <v>0.6</v>
      </c>
      <c r="W287" s="221"/>
      <c r="X287" s="221" t="s">
        <v>173</v>
      </c>
      <c r="Y287" s="221" t="s">
        <v>174</v>
      </c>
      <c r="Z287" s="210"/>
      <c r="AA287" s="210"/>
      <c r="AB287" s="210"/>
      <c r="AC287" s="210"/>
      <c r="AD287" s="210"/>
      <c r="AE287" s="210"/>
      <c r="AF287" s="210"/>
      <c r="AG287" s="210" t="s">
        <v>175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2" x14ac:dyDescent="0.25">
      <c r="A288" s="217"/>
      <c r="B288" s="218"/>
      <c r="C288" s="258" t="s">
        <v>451</v>
      </c>
      <c r="D288" s="223"/>
      <c r="E288" s="224">
        <v>1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179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5">
      <c r="A289" s="217"/>
      <c r="B289" s="218"/>
      <c r="C289" s="258" t="s">
        <v>452</v>
      </c>
      <c r="D289" s="223"/>
      <c r="E289" s="224">
        <v>1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179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1" x14ac:dyDescent="0.25">
      <c r="A290" s="217">
        <v>66</v>
      </c>
      <c r="B290" s="218" t="s">
        <v>455</v>
      </c>
      <c r="C290" s="262" t="s">
        <v>456</v>
      </c>
      <c r="D290" s="219" t="s">
        <v>0</v>
      </c>
      <c r="E290" s="246"/>
      <c r="F290" s="222"/>
      <c r="G290" s="221">
        <f>ROUND(E290*F290,2)</f>
        <v>0</v>
      </c>
      <c r="H290" s="222"/>
      <c r="I290" s="221">
        <f>ROUND(E290*H290,2)</f>
        <v>0</v>
      </c>
      <c r="J290" s="222"/>
      <c r="K290" s="221">
        <f>ROUND(E290*J290,2)</f>
        <v>0</v>
      </c>
      <c r="L290" s="221">
        <v>21</v>
      </c>
      <c r="M290" s="221">
        <f>G290*(1+L290/100)</f>
        <v>0</v>
      </c>
      <c r="N290" s="220">
        <v>0</v>
      </c>
      <c r="O290" s="220">
        <f>ROUND(E290*N290,2)</f>
        <v>0</v>
      </c>
      <c r="P290" s="220">
        <v>0</v>
      </c>
      <c r="Q290" s="220">
        <f>ROUND(E290*P290,2)</f>
        <v>0</v>
      </c>
      <c r="R290" s="221" t="s">
        <v>449</v>
      </c>
      <c r="S290" s="221" t="s">
        <v>172</v>
      </c>
      <c r="T290" s="221" t="s">
        <v>172</v>
      </c>
      <c r="U290" s="221">
        <v>0</v>
      </c>
      <c r="V290" s="221">
        <f>ROUND(E290*U290,2)</f>
        <v>0</v>
      </c>
      <c r="W290" s="221"/>
      <c r="X290" s="221" t="s">
        <v>405</v>
      </c>
      <c r="Y290" s="221" t="s">
        <v>174</v>
      </c>
      <c r="Z290" s="210"/>
      <c r="AA290" s="210"/>
      <c r="AB290" s="210"/>
      <c r="AC290" s="210"/>
      <c r="AD290" s="210"/>
      <c r="AE290" s="210"/>
      <c r="AF290" s="210"/>
      <c r="AG290" s="210" t="s">
        <v>406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2" x14ac:dyDescent="0.25">
      <c r="A291" s="217"/>
      <c r="B291" s="218"/>
      <c r="C291" s="263" t="s">
        <v>457</v>
      </c>
      <c r="D291" s="247"/>
      <c r="E291" s="247"/>
      <c r="F291" s="247"/>
      <c r="G291" s="247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177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x14ac:dyDescent="0.25">
      <c r="A292" s="228" t="s">
        <v>166</v>
      </c>
      <c r="B292" s="229" t="s">
        <v>107</v>
      </c>
      <c r="C292" s="255" t="s">
        <v>108</v>
      </c>
      <c r="D292" s="230"/>
      <c r="E292" s="231"/>
      <c r="F292" s="232"/>
      <c r="G292" s="232">
        <f>SUMIF(AG293:AG308,"&lt;&gt;NOR",G293:G308)</f>
        <v>0</v>
      </c>
      <c r="H292" s="232"/>
      <c r="I292" s="232">
        <f>SUM(I293:I308)</f>
        <v>0</v>
      </c>
      <c r="J292" s="232"/>
      <c r="K292" s="232">
        <f>SUM(K293:K308)</f>
        <v>0</v>
      </c>
      <c r="L292" s="232"/>
      <c r="M292" s="232">
        <f>SUM(M293:M308)</f>
        <v>0</v>
      </c>
      <c r="N292" s="231"/>
      <c r="O292" s="231">
        <f>SUM(O293:O308)</f>
        <v>0.11</v>
      </c>
      <c r="P292" s="231"/>
      <c r="Q292" s="231">
        <f>SUM(Q293:Q308)</f>
        <v>0.24</v>
      </c>
      <c r="R292" s="232"/>
      <c r="S292" s="232"/>
      <c r="T292" s="233"/>
      <c r="U292" s="227"/>
      <c r="V292" s="227">
        <f>SUM(V293:V308)</f>
        <v>18</v>
      </c>
      <c r="W292" s="227"/>
      <c r="X292" s="227"/>
      <c r="Y292" s="227"/>
      <c r="AG292" t="s">
        <v>167</v>
      </c>
    </row>
    <row r="293" spans="1:60" outlineLevel="1" x14ac:dyDescent="0.25">
      <c r="A293" s="235">
        <v>67</v>
      </c>
      <c r="B293" s="236" t="s">
        <v>458</v>
      </c>
      <c r="C293" s="256" t="s">
        <v>459</v>
      </c>
      <c r="D293" s="237" t="s">
        <v>460</v>
      </c>
      <c r="E293" s="238">
        <v>8</v>
      </c>
      <c r="F293" s="239"/>
      <c r="G293" s="240">
        <f>ROUND(E293*F293,2)</f>
        <v>0</v>
      </c>
      <c r="H293" s="239"/>
      <c r="I293" s="240">
        <f>ROUND(E293*H293,2)</f>
        <v>0</v>
      </c>
      <c r="J293" s="239"/>
      <c r="K293" s="240">
        <f>ROUND(E293*J293,2)</f>
        <v>0</v>
      </c>
      <c r="L293" s="240">
        <v>21</v>
      </c>
      <c r="M293" s="240">
        <f>G293*(1+L293/100)</f>
        <v>0</v>
      </c>
      <c r="N293" s="238">
        <v>0</v>
      </c>
      <c r="O293" s="238">
        <f>ROUND(E293*N293,2)</f>
        <v>0</v>
      </c>
      <c r="P293" s="238">
        <v>1.9460000000000002E-2</v>
      </c>
      <c r="Q293" s="238">
        <f>ROUND(E293*P293,2)</f>
        <v>0.16</v>
      </c>
      <c r="R293" s="240" t="s">
        <v>449</v>
      </c>
      <c r="S293" s="240" t="s">
        <v>172</v>
      </c>
      <c r="T293" s="241" t="s">
        <v>172</v>
      </c>
      <c r="U293" s="221">
        <v>0.38</v>
      </c>
      <c r="V293" s="221">
        <f>ROUND(E293*U293,2)</f>
        <v>3.04</v>
      </c>
      <c r="W293" s="221"/>
      <c r="X293" s="221" t="s">
        <v>173</v>
      </c>
      <c r="Y293" s="221" t="s">
        <v>174</v>
      </c>
      <c r="Z293" s="210"/>
      <c r="AA293" s="210"/>
      <c r="AB293" s="210"/>
      <c r="AC293" s="210"/>
      <c r="AD293" s="210"/>
      <c r="AE293" s="210"/>
      <c r="AF293" s="210"/>
      <c r="AG293" s="210" t="s">
        <v>175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2" x14ac:dyDescent="0.25">
      <c r="A294" s="217"/>
      <c r="B294" s="218"/>
      <c r="C294" s="258" t="s">
        <v>461</v>
      </c>
      <c r="D294" s="223"/>
      <c r="E294" s="224">
        <v>4</v>
      </c>
      <c r="F294" s="221"/>
      <c r="G294" s="221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179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5">
      <c r="A295" s="217"/>
      <c r="B295" s="218"/>
      <c r="C295" s="258" t="s">
        <v>462</v>
      </c>
      <c r="D295" s="223"/>
      <c r="E295" s="224">
        <v>4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179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1" x14ac:dyDescent="0.25">
      <c r="A296" s="235">
        <v>68</v>
      </c>
      <c r="B296" s="236" t="s">
        <v>463</v>
      </c>
      <c r="C296" s="256" t="s">
        <v>464</v>
      </c>
      <c r="D296" s="237" t="s">
        <v>460</v>
      </c>
      <c r="E296" s="238">
        <v>8</v>
      </c>
      <c r="F296" s="239"/>
      <c r="G296" s="240">
        <f>ROUND(E296*F296,2)</f>
        <v>0</v>
      </c>
      <c r="H296" s="239"/>
      <c r="I296" s="240">
        <f>ROUND(E296*H296,2)</f>
        <v>0</v>
      </c>
      <c r="J296" s="239"/>
      <c r="K296" s="240">
        <f>ROUND(E296*J296,2)</f>
        <v>0</v>
      </c>
      <c r="L296" s="240">
        <v>21</v>
      </c>
      <c r="M296" s="240">
        <f>G296*(1+L296/100)</f>
        <v>0</v>
      </c>
      <c r="N296" s="238">
        <v>1.41E-3</v>
      </c>
      <c r="O296" s="238">
        <f>ROUND(E296*N296,2)</f>
        <v>0.01</v>
      </c>
      <c r="P296" s="238">
        <v>0</v>
      </c>
      <c r="Q296" s="238">
        <f>ROUND(E296*P296,2)</f>
        <v>0</v>
      </c>
      <c r="R296" s="240" t="s">
        <v>449</v>
      </c>
      <c r="S296" s="240" t="s">
        <v>172</v>
      </c>
      <c r="T296" s="241" t="s">
        <v>172</v>
      </c>
      <c r="U296" s="221">
        <v>1.58</v>
      </c>
      <c r="V296" s="221">
        <f>ROUND(E296*U296,2)</f>
        <v>12.64</v>
      </c>
      <c r="W296" s="221"/>
      <c r="X296" s="221" t="s">
        <v>173</v>
      </c>
      <c r="Y296" s="221" t="s">
        <v>174</v>
      </c>
      <c r="Z296" s="210"/>
      <c r="AA296" s="210"/>
      <c r="AB296" s="210"/>
      <c r="AC296" s="210"/>
      <c r="AD296" s="210"/>
      <c r="AE296" s="210"/>
      <c r="AF296" s="210"/>
      <c r="AG296" s="210" t="s">
        <v>175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2" x14ac:dyDescent="0.25">
      <c r="A297" s="217"/>
      <c r="B297" s="218"/>
      <c r="C297" s="259" t="s">
        <v>465</v>
      </c>
      <c r="D297" s="244"/>
      <c r="E297" s="244"/>
      <c r="F297" s="244"/>
      <c r="G297" s="244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212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25">
      <c r="A298" s="217"/>
      <c r="B298" s="218"/>
      <c r="C298" s="258" t="s">
        <v>461</v>
      </c>
      <c r="D298" s="223"/>
      <c r="E298" s="224">
        <v>4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179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5">
      <c r="A299" s="217"/>
      <c r="B299" s="218"/>
      <c r="C299" s="258" t="s">
        <v>462</v>
      </c>
      <c r="D299" s="223"/>
      <c r="E299" s="224">
        <v>4</v>
      </c>
      <c r="F299" s="221"/>
      <c r="G299" s="221"/>
      <c r="H299" s="221"/>
      <c r="I299" s="221"/>
      <c r="J299" s="221"/>
      <c r="K299" s="221"/>
      <c r="L299" s="221"/>
      <c r="M299" s="221"/>
      <c r="N299" s="220"/>
      <c r="O299" s="220"/>
      <c r="P299" s="220"/>
      <c r="Q299" s="220"/>
      <c r="R299" s="221"/>
      <c r="S299" s="221"/>
      <c r="T299" s="221"/>
      <c r="U299" s="221"/>
      <c r="V299" s="221"/>
      <c r="W299" s="221"/>
      <c r="X299" s="221"/>
      <c r="Y299" s="221"/>
      <c r="Z299" s="210"/>
      <c r="AA299" s="210"/>
      <c r="AB299" s="210"/>
      <c r="AC299" s="210"/>
      <c r="AD299" s="210"/>
      <c r="AE299" s="210"/>
      <c r="AF299" s="210"/>
      <c r="AG299" s="210" t="s">
        <v>179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25">
      <c r="A300" s="235">
        <v>69</v>
      </c>
      <c r="B300" s="236" t="s">
        <v>466</v>
      </c>
      <c r="C300" s="256" t="s">
        <v>467</v>
      </c>
      <c r="D300" s="237" t="s">
        <v>460</v>
      </c>
      <c r="E300" s="238">
        <v>4</v>
      </c>
      <c r="F300" s="239"/>
      <c r="G300" s="240">
        <f>ROUND(E300*F300,2)</f>
        <v>0</v>
      </c>
      <c r="H300" s="239"/>
      <c r="I300" s="240">
        <f>ROUND(E300*H300,2)</f>
        <v>0</v>
      </c>
      <c r="J300" s="239"/>
      <c r="K300" s="240">
        <f>ROUND(E300*J300,2)</f>
        <v>0</v>
      </c>
      <c r="L300" s="240">
        <v>21</v>
      </c>
      <c r="M300" s="240">
        <f>G300*(1+L300/100)</f>
        <v>0</v>
      </c>
      <c r="N300" s="238">
        <v>0</v>
      </c>
      <c r="O300" s="238">
        <f>ROUND(E300*N300,2)</f>
        <v>0</v>
      </c>
      <c r="P300" s="238">
        <v>1.8800000000000001E-2</v>
      </c>
      <c r="Q300" s="238">
        <f>ROUND(E300*P300,2)</f>
        <v>0.08</v>
      </c>
      <c r="R300" s="240" t="s">
        <v>449</v>
      </c>
      <c r="S300" s="240" t="s">
        <v>172</v>
      </c>
      <c r="T300" s="241" t="s">
        <v>172</v>
      </c>
      <c r="U300" s="221">
        <v>0.57899999999999996</v>
      </c>
      <c r="V300" s="221">
        <f>ROUND(E300*U300,2)</f>
        <v>2.3199999999999998</v>
      </c>
      <c r="W300" s="221"/>
      <c r="X300" s="221" t="s">
        <v>173</v>
      </c>
      <c r="Y300" s="221" t="s">
        <v>174</v>
      </c>
      <c r="Z300" s="210"/>
      <c r="AA300" s="210"/>
      <c r="AB300" s="210"/>
      <c r="AC300" s="210"/>
      <c r="AD300" s="210"/>
      <c r="AE300" s="210"/>
      <c r="AF300" s="210"/>
      <c r="AG300" s="210" t="s">
        <v>175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25">
      <c r="A301" s="217"/>
      <c r="B301" s="218"/>
      <c r="C301" s="257" t="s">
        <v>468</v>
      </c>
      <c r="D301" s="242"/>
      <c r="E301" s="242"/>
      <c r="F301" s="242"/>
      <c r="G301" s="242"/>
      <c r="H301" s="221"/>
      <c r="I301" s="221"/>
      <c r="J301" s="221"/>
      <c r="K301" s="221"/>
      <c r="L301" s="221"/>
      <c r="M301" s="221"/>
      <c r="N301" s="220"/>
      <c r="O301" s="220"/>
      <c r="P301" s="220"/>
      <c r="Q301" s="220"/>
      <c r="R301" s="221"/>
      <c r="S301" s="221"/>
      <c r="T301" s="221"/>
      <c r="U301" s="221"/>
      <c r="V301" s="221"/>
      <c r="W301" s="221"/>
      <c r="X301" s="221"/>
      <c r="Y301" s="221"/>
      <c r="Z301" s="210"/>
      <c r="AA301" s="210"/>
      <c r="AB301" s="210"/>
      <c r="AC301" s="210"/>
      <c r="AD301" s="210"/>
      <c r="AE301" s="210"/>
      <c r="AF301" s="210"/>
      <c r="AG301" s="210" t="s">
        <v>177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2" x14ac:dyDescent="0.25">
      <c r="A302" s="217"/>
      <c r="B302" s="218"/>
      <c r="C302" s="258" t="s">
        <v>469</v>
      </c>
      <c r="D302" s="223"/>
      <c r="E302" s="224">
        <v>2</v>
      </c>
      <c r="F302" s="221"/>
      <c r="G302" s="221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179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25">
      <c r="A303" s="217"/>
      <c r="B303" s="218"/>
      <c r="C303" s="258" t="s">
        <v>470</v>
      </c>
      <c r="D303" s="223"/>
      <c r="E303" s="224">
        <v>2</v>
      </c>
      <c r="F303" s="221"/>
      <c r="G303" s="221"/>
      <c r="H303" s="221"/>
      <c r="I303" s="221"/>
      <c r="J303" s="221"/>
      <c r="K303" s="221"/>
      <c r="L303" s="221"/>
      <c r="M303" s="221"/>
      <c r="N303" s="220"/>
      <c r="O303" s="220"/>
      <c r="P303" s="220"/>
      <c r="Q303" s="220"/>
      <c r="R303" s="221"/>
      <c r="S303" s="221"/>
      <c r="T303" s="221"/>
      <c r="U303" s="221"/>
      <c r="V303" s="221"/>
      <c r="W303" s="221"/>
      <c r="X303" s="221"/>
      <c r="Y303" s="221"/>
      <c r="Z303" s="210"/>
      <c r="AA303" s="210"/>
      <c r="AB303" s="210"/>
      <c r="AC303" s="210"/>
      <c r="AD303" s="210"/>
      <c r="AE303" s="210"/>
      <c r="AF303" s="210"/>
      <c r="AG303" s="210" t="s">
        <v>179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ht="20.399999999999999" outlineLevel="1" x14ac:dyDescent="0.25">
      <c r="A304" s="235">
        <v>70</v>
      </c>
      <c r="B304" s="236" t="s">
        <v>471</v>
      </c>
      <c r="C304" s="256" t="s">
        <v>472</v>
      </c>
      <c r="D304" s="237" t="s">
        <v>189</v>
      </c>
      <c r="E304" s="238">
        <v>8</v>
      </c>
      <c r="F304" s="239"/>
      <c r="G304" s="240">
        <f>ROUND(E304*F304,2)</f>
        <v>0</v>
      </c>
      <c r="H304" s="239"/>
      <c r="I304" s="240">
        <f>ROUND(E304*H304,2)</f>
        <v>0</v>
      </c>
      <c r="J304" s="239"/>
      <c r="K304" s="240">
        <f>ROUND(E304*J304,2)</f>
        <v>0</v>
      </c>
      <c r="L304" s="240">
        <v>21</v>
      </c>
      <c r="M304" s="240">
        <f>G304*(1+L304/100)</f>
        <v>0</v>
      </c>
      <c r="N304" s="238">
        <v>1.2E-2</v>
      </c>
      <c r="O304" s="238">
        <f>ROUND(E304*N304,2)</f>
        <v>0.1</v>
      </c>
      <c r="P304" s="238">
        <v>0</v>
      </c>
      <c r="Q304" s="238">
        <f>ROUND(E304*P304,2)</f>
        <v>0</v>
      </c>
      <c r="R304" s="240" t="s">
        <v>473</v>
      </c>
      <c r="S304" s="240" t="s">
        <v>172</v>
      </c>
      <c r="T304" s="241" t="s">
        <v>172</v>
      </c>
      <c r="U304" s="221">
        <v>0</v>
      </c>
      <c r="V304" s="221">
        <f>ROUND(E304*U304,2)</f>
        <v>0</v>
      </c>
      <c r="W304" s="221"/>
      <c r="X304" s="221" t="s">
        <v>474</v>
      </c>
      <c r="Y304" s="221" t="s">
        <v>174</v>
      </c>
      <c r="Z304" s="210"/>
      <c r="AA304" s="210"/>
      <c r="AB304" s="210"/>
      <c r="AC304" s="210"/>
      <c r="AD304" s="210"/>
      <c r="AE304" s="210"/>
      <c r="AF304" s="210"/>
      <c r="AG304" s="210" t="s">
        <v>475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25">
      <c r="A305" s="217"/>
      <c r="B305" s="218"/>
      <c r="C305" s="258" t="s">
        <v>461</v>
      </c>
      <c r="D305" s="223"/>
      <c r="E305" s="224">
        <v>4</v>
      </c>
      <c r="F305" s="221"/>
      <c r="G305" s="221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179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3" x14ac:dyDescent="0.25">
      <c r="A306" s="217"/>
      <c r="B306" s="218"/>
      <c r="C306" s="258" t="s">
        <v>462</v>
      </c>
      <c r="D306" s="223"/>
      <c r="E306" s="224">
        <v>4</v>
      </c>
      <c r="F306" s="221"/>
      <c r="G306" s="221"/>
      <c r="H306" s="221"/>
      <c r="I306" s="221"/>
      <c r="J306" s="221"/>
      <c r="K306" s="221"/>
      <c r="L306" s="221"/>
      <c r="M306" s="221"/>
      <c r="N306" s="220"/>
      <c r="O306" s="220"/>
      <c r="P306" s="220"/>
      <c r="Q306" s="220"/>
      <c r="R306" s="221"/>
      <c r="S306" s="221"/>
      <c r="T306" s="221"/>
      <c r="U306" s="221"/>
      <c r="V306" s="221"/>
      <c r="W306" s="221"/>
      <c r="X306" s="221"/>
      <c r="Y306" s="221"/>
      <c r="Z306" s="210"/>
      <c r="AA306" s="210"/>
      <c r="AB306" s="210"/>
      <c r="AC306" s="210"/>
      <c r="AD306" s="210"/>
      <c r="AE306" s="210"/>
      <c r="AF306" s="210"/>
      <c r="AG306" s="210" t="s">
        <v>179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25">
      <c r="A307" s="217">
        <v>71</v>
      </c>
      <c r="B307" s="218" t="s">
        <v>476</v>
      </c>
      <c r="C307" s="262" t="s">
        <v>477</v>
      </c>
      <c r="D307" s="219" t="s">
        <v>0</v>
      </c>
      <c r="E307" s="246"/>
      <c r="F307" s="222"/>
      <c r="G307" s="221">
        <f>ROUND(E307*F307,2)</f>
        <v>0</v>
      </c>
      <c r="H307" s="222"/>
      <c r="I307" s="221">
        <f>ROUND(E307*H307,2)</f>
        <v>0</v>
      </c>
      <c r="J307" s="222"/>
      <c r="K307" s="221">
        <f>ROUND(E307*J307,2)</f>
        <v>0</v>
      </c>
      <c r="L307" s="221">
        <v>21</v>
      </c>
      <c r="M307" s="221">
        <f>G307*(1+L307/100)</f>
        <v>0</v>
      </c>
      <c r="N307" s="220">
        <v>0</v>
      </c>
      <c r="O307" s="220">
        <f>ROUND(E307*N307,2)</f>
        <v>0</v>
      </c>
      <c r="P307" s="220">
        <v>0</v>
      </c>
      <c r="Q307" s="220">
        <f>ROUND(E307*P307,2)</f>
        <v>0</v>
      </c>
      <c r="R307" s="221" t="s">
        <v>449</v>
      </c>
      <c r="S307" s="221" t="s">
        <v>172</v>
      </c>
      <c r="T307" s="221" t="s">
        <v>172</v>
      </c>
      <c r="U307" s="221">
        <v>0</v>
      </c>
      <c r="V307" s="221">
        <f>ROUND(E307*U307,2)</f>
        <v>0</v>
      </c>
      <c r="W307" s="221"/>
      <c r="X307" s="221" t="s">
        <v>405</v>
      </c>
      <c r="Y307" s="221" t="s">
        <v>174</v>
      </c>
      <c r="Z307" s="210"/>
      <c r="AA307" s="210"/>
      <c r="AB307" s="210"/>
      <c r="AC307" s="210"/>
      <c r="AD307" s="210"/>
      <c r="AE307" s="210"/>
      <c r="AF307" s="210"/>
      <c r="AG307" s="210" t="s">
        <v>406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2" x14ac:dyDescent="0.25">
      <c r="A308" s="217"/>
      <c r="B308" s="218"/>
      <c r="C308" s="263" t="s">
        <v>478</v>
      </c>
      <c r="D308" s="247"/>
      <c r="E308" s="247"/>
      <c r="F308" s="247"/>
      <c r="G308" s="247"/>
      <c r="H308" s="221"/>
      <c r="I308" s="221"/>
      <c r="J308" s="221"/>
      <c r="K308" s="221"/>
      <c r="L308" s="221"/>
      <c r="M308" s="221"/>
      <c r="N308" s="220"/>
      <c r="O308" s="220"/>
      <c r="P308" s="220"/>
      <c r="Q308" s="220"/>
      <c r="R308" s="221"/>
      <c r="S308" s="221"/>
      <c r="T308" s="221"/>
      <c r="U308" s="221"/>
      <c r="V308" s="221"/>
      <c r="W308" s="221"/>
      <c r="X308" s="221"/>
      <c r="Y308" s="221"/>
      <c r="Z308" s="210"/>
      <c r="AA308" s="210"/>
      <c r="AB308" s="210"/>
      <c r="AC308" s="210"/>
      <c r="AD308" s="210"/>
      <c r="AE308" s="210"/>
      <c r="AF308" s="210"/>
      <c r="AG308" s="210" t="s">
        <v>177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x14ac:dyDescent="0.25">
      <c r="A309" s="228" t="s">
        <v>166</v>
      </c>
      <c r="B309" s="229" t="s">
        <v>109</v>
      </c>
      <c r="C309" s="255" t="s">
        <v>110</v>
      </c>
      <c r="D309" s="230"/>
      <c r="E309" s="231"/>
      <c r="F309" s="232"/>
      <c r="G309" s="232">
        <f>SUMIF(AG310:AG316,"&lt;&gt;NOR",G310:G316)</f>
        <v>0</v>
      </c>
      <c r="H309" s="232"/>
      <c r="I309" s="232">
        <f>SUM(I310:I316)</f>
        <v>0</v>
      </c>
      <c r="J309" s="232"/>
      <c r="K309" s="232">
        <f>SUM(K310:K316)</f>
        <v>0</v>
      </c>
      <c r="L309" s="232"/>
      <c r="M309" s="232">
        <f>SUM(M310:M316)</f>
        <v>0</v>
      </c>
      <c r="N309" s="231"/>
      <c r="O309" s="231">
        <f>SUM(O310:O316)</f>
        <v>0.08</v>
      </c>
      <c r="P309" s="231"/>
      <c r="Q309" s="231">
        <f>SUM(Q310:Q316)</f>
        <v>0</v>
      </c>
      <c r="R309" s="232"/>
      <c r="S309" s="232"/>
      <c r="T309" s="233"/>
      <c r="U309" s="227"/>
      <c r="V309" s="227">
        <f>SUM(V310:V316)</f>
        <v>10.8</v>
      </c>
      <c r="W309" s="227"/>
      <c r="X309" s="227"/>
      <c r="Y309" s="227"/>
      <c r="AG309" t="s">
        <v>167</v>
      </c>
    </row>
    <row r="310" spans="1:60" ht="30.6" outlineLevel="1" x14ac:dyDescent="0.25">
      <c r="A310" s="235">
        <v>72</v>
      </c>
      <c r="B310" s="236" t="s">
        <v>479</v>
      </c>
      <c r="C310" s="256" t="s">
        <v>480</v>
      </c>
      <c r="D310" s="237" t="s">
        <v>460</v>
      </c>
      <c r="E310" s="238">
        <v>8</v>
      </c>
      <c r="F310" s="239"/>
      <c r="G310" s="240">
        <f>ROUND(E310*F310,2)</f>
        <v>0</v>
      </c>
      <c r="H310" s="239"/>
      <c r="I310" s="240">
        <f>ROUND(E310*H310,2)</f>
        <v>0</v>
      </c>
      <c r="J310" s="239"/>
      <c r="K310" s="240">
        <f>ROUND(E310*J310,2)</f>
        <v>0</v>
      </c>
      <c r="L310" s="240">
        <v>21</v>
      </c>
      <c r="M310" s="240">
        <f>G310*(1+L310/100)</f>
        <v>0</v>
      </c>
      <c r="N310" s="238">
        <v>9.8499999999999994E-3</v>
      </c>
      <c r="O310" s="238">
        <f>ROUND(E310*N310,2)</f>
        <v>0.08</v>
      </c>
      <c r="P310" s="238">
        <v>0</v>
      </c>
      <c r="Q310" s="238">
        <f>ROUND(E310*P310,2)</f>
        <v>0</v>
      </c>
      <c r="R310" s="240" t="s">
        <v>449</v>
      </c>
      <c r="S310" s="240" t="s">
        <v>172</v>
      </c>
      <c r="T310" s="241" t="s">
        <v>172</v>
      </c>
      <c r="U310" s="221">
        <v>1.35</v>
      </c>
      <c r="V310" s="221">
        <f>ROUND(E310*U310,2)</f>
        <v>10.8</v>
      </c>
      <c r="W310" s="221"/>
      <c r="X310" s="221" t="s">
        <v>173</v>
      </c>
      <c r="Y310" s="221" t="s">
        <v>174</v>
      </c>
      <c r="Z310" s="210"/>
      <c r="AA310" s="210"/>
      <c r="AB310" s="210"/>
      <c r="AC310" s="210"/>
      <c r="AD310" s="210"/>
      <c r="AE310" s="210"/>
      <c r="AF310" s="210"/>
      <c r="AG310" s="210" t="s">
        <v>175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2" x14ac:dyDescent="0.25">
      <c r="A311" s="217"/>
      <c r="B311" s="218"/>
      <c r="C311" s="257" t="s">
        <v>481</v>
      </c>
      <c r="D311" s="242"/>
      <c r="E311" s="242"/>
      <c r="F311" s="242"/>
      <c r="G311" s="242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177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2" x14ac:dyDescent="0.25">
      <c r="A312" s="217"/>
      <c r="B312" s="218"/>
      <c r="C312" s="260" t="s">
        <v>482</v>
      </c>
      <c r="D312" s="245"/>
      <c r="E312" s="245"/>
      <c r="F312" s="245"/>
      <c r="G312" s="245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212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2" x14ac:dyDescent="0.25">
      <c r="A313" s="217"/>
      <c r="B313" s="218"/>
      <c r="C313" s="258" t="s">
        <v>461</v>
      </c>
      <c r="D313" s="223"/>
      <c r="E313" s="224">
        <v>4</v>
      </c>
      <c r="F313" s="221"/>
      <c r="G313" s="221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179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5">
      <c r="A314" s="217"/>
      <c r="B314" s="218"/>
      <c r="C314" s="258" t="s">
        <v>462</v>
      </c>
      <c r="D314" s="223"/>
      <c r="E314" s="224">
        <v>4</v>
      </c>
      <c r="F314" s="221"/>
      <c r="G314" s="221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179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5">
      <c r="A315" s="217">
        <v>73</v>
      </c>
      <c r="B315" s="218" t="s">
        <v>483</v>
      </c>
      <c r="C315" s="262" t="s">
        <v>484</v>
      </c>
      <c r="D315" s="219" t="s">
        <v>0</v>
      </c>
      <c r="E315" s="246"/>
      <c r="F315" s="222"/>
      <c r="G315" s="221">
        <f>ROUND(E315*F315,2)</f>
        <v>0</v>
      </c>
      <c r="H315" s="222"/>
      <c r="I315" s="221">
        <f>ROUND(E315*H315,2)</f>
        <v>0</v>
      </c>
      <c r="J315" s="222"/>
      <c r="K315" s="221">
        <f>ROUND(E315*J315,2)</f>
        <v>0</v>
      </c>
      <c r="L315" s="221">
        <v>21</v>
      </c>
      <c r="M315" s="221">
        <f>G315*(1+L315/100)</f>
        <v>0</v>
      </c>
      <c r="N315" s="220">
        <v>0</v>
      </c>
      <c r="O315" s="220">
        <f>ROUND(E315*N315,2)</f>
        <v>0</v>
      </c>
      <c r="P315" s="220">
        <v>0</v>
      </c>
      <c r="Q315" s="220">
        <f>ROUND(E315*P315,2)</f>
        <v>0</v>
      </c>
      <c r="R315" s="221" t="s">
        <v>449</v>
      </c>
      <c r="S315" s="221" t="s">
        <v>172</v>
      </c>
      <c r="T315" s="221" t="s">
        <v>172</v>
      </c>
      <c r="U315" s="221">
        <v>0</v>
      </c>
      <c r="V315" s="221">
        <f>ROUND(E315*U315,2)</f>
        <v>0</v>
      </c>
      <c r="W315" s="221"/>
      <c r="X315" s="221" t="s">
        <v>405</v>
      </c>
      <c r="Y315" s="221" t="s">
        <v>174</v>
      </c>
      <c r="Z315" s="210"/>
      <c r="AA315" s="210"/>
      <c r="AB315" s="210"/>
      <c r="AC315" s="210"/>
      <c r="AD315" s="210"/>
      <c r="AE315" s="210"/>
      <c r="AF315" s="210"/>
      <c r="AG315" s="210" t="s">
        <v>406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2" x14ac:dyDescent="0.25">
      <c r="A316" s="217"/>
      <c r="B316" s="218"/>
      <c r="C316" s="263" t="s">
        <v>478</v>
      </c>
      <c r="D316" s="247"/>
      <c r="E316" s="247"/>
      <c r="F316" s="247"/>
      <c r="G316" s="247"/>
      <c r="H316" s="221"/>
      <c r="I316" s="221"/>
      <c r="J316" s="221"/>
      <c r="K316" s="221"/>
      <c r="L316" s="221"/>
      <c r="M316" s="221"/>
      <c r="N316" s="220"/>
      <c r="O316" s="220"/>
      <c r="P316" s="220"/>
      <c r="Q316" s="220"/>
      <c r="R316" s="221"/>
      <c r="S316" s="221"/>
      <c r="T316" s="221"/>
      <c r="U316" s="221"/>
      <c r="V316" s="221"/>
      <c r="W316" s="221"/>
      <c r="X316" s="221"/>
      <c r="Y316" s="221"/>
      <c r="Z316" s="210"/>
      <c r="AA316" s="210"/>
      <c r="AB316" s="210"/>
      <c r="AC316" s="210"/>
      <c r="AD316" s="210"/>
      <c r="AE316" s="210"/>
      <c r="AF316" s="210"/>
      <c r="AG316" s="210" t="s">
        <v>177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x14ac:dyDescent="0.25">
      <c r="A317" s="228" t="s">
        <v>166</v>
      </c>
      <c r="B317" s="229" t="s">
        <v>111</v>
      </c>
      <c r="C317" s="255" t="s">
        <v>58</v>
      </c>
      <c r="D317" s="230"/>
      <c r="E317" s="231"/>
      <c r="F317" s="232"/>
      <c r="G317" s="232">
        <f>SUMIF(AG318:AG333,"&lt;&gt;NOR",G318:G333)</f>
        <v>0</v>
      </c>
      <c r="H317" s="232"/>
      <c r="I317" s="232">
        <f>SUM(I318:I333)</f>
        <v>0</v>
      </c>
      <c r="J317" s="232"/>
      <c r="K317" s="232">
        <f>SUM(K318:K333)</f>
        <v>0</v>
      </c>
      <c r="L317" s="232"/>
      <c r="M317" s="232">
        <f>SUM(M318:M333)</f>
        <v>0</v>
      </c>
      <c r="N317" s="231"/>
      <c r="O317" s="231">
        <f>SUM(O318:O333)</f>
        <v>0</v>
      </c>
      <c r="P317" s="231"/>
      <c r="Q317" s="231">
        <f>SUM(Q318:Q333)</f>
        <v>0.04</v>
      </c>
      <c r="R317" s="232"/>
      <c r="S317" s="232"/>
      <c r="T317" s="233"/>
      <c r="U317" s="227"/>
      <c r="V317" s="227">
        <f>SUM(V318:V333)</f>
        <v>8.0500000000000007</v>
      </c>
      <c r="W317" s="227"/>
      <c r="X317" s="227"/>
      <c r="Y317" s="227"/>
      <c r="AG317" t="s">
        <v>167</v>
      </c>
    </row>
    <row r="318" spans="1:60" outlineLevel="1" x14ac:dyDescent="0.25">
      <c r="A318" s="235">
        <v>74</v>
      </c>
      <c r="B318" s="236" t="s">
        <v>485</v>
      </c>
      <c r="C318" s="256" t="s">
        <v>486</v>
      </c>
      <c r="D318" s="237" t="s">
        <v>189</v>
      </c>
      <c r="E318" s="238">
        <v>12</v>
      </c>
      <c r="F318" s="239"/>
      <c r="G318" s="240">
        <f>ROUND(E318*F318,2)</f>
        <v>0</v>
      </c>
      <c r="H318" s="239"/>
      <c r="I318" s="240">
        <f>ROUND(E318*H318,2)</f>
        <v>0</v>
      </c>
      <c r="J318" s="239"/>
      <c r="K318" s="240">
        <f>ROUND(E318*J318,2)</f>
        <v>0</v>
      </c>
      <c r="L318" s="240">
        <v>21</v>
      </c>
      <c r="M318" s="240">
        <f>G318*(1+L318/100)</f>
        <v>0</v>
      </c>
      <c r="N318" s="238">
        <v>0</v>
      </c>
      <c r="O318" s="238">
        <f>ROUND(E318*N318,2)</f>
        <v>0</v>
      </c>
      <c r="P318" s="238">
        <v>2E-3</v>
      </c>
      <c r="Q318" s="238">
        <f>ROUND(E318*P318,2)</f>
        <v>0.02</v>
      </c>
      <c r="R318" s="240" t="s">
        <v>487</v>
      </c>
      <c r="S318" s="240" t="s">
        <v>172</v>
      </c>
      <c r="T318" s="241" t="s">
        <v>172</v>
      </c>
      <c r="U318" s="221">
        <v>0.48749999999999999</v>
      </c>
      <c r="V318" s="221">
        <f>ROUND(E318*U318,2)</f>
        <v>5.85</v>
      </c>
      <c r="W318" s="221"/>
      <c r="X318" s="221" t="s">
        <v>173</v>
      </c>
      <c r="Y318" s="221" t="s">
        <v>174</v>
      </c>
      <c r="Z318" s="210"/>
      <c r="AA318" s="210"/>
      <c r="AB318" s="210"/>
      <c r="AC318" s="210"/>
      <c r="AD318" s="210"/>
      <c r="AE318" s="210"/>
      <c r="AF318" s="210"/>
      <c r="AG318" s="210" t="s">
        <v>175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2" x14ac:dyDescent="0.25">
      <c r="A319" s="217"/>
      <c r="B319" s="218"/>
      <c r="C319" s="258" t="s">
        <v>185</v>
      </c>
      <c r="D319" s="223"/>
      <c r="E319" s="224"/>
      <c r="F319" s="221"/>
      <c r="G319" s="221"/>
      <c r="H319" s="221"/>
      <c r="I319" s="221"/>
      <c r="J319" s="221"/>
      <c r="K319" s="221"/>
      <c r="L319" s="221"/>
      <c r="M319" s="221"/>
      <c r="N319" s="220"/>
      <c r="O319" s="220"/>
      <c r="P319" s="220"/>
      <c r="Q319" s="220"/>
      <c r="R319" s="221"/>
      <c r="S319" s="221"/>
      <c r="T319" s="221"/>
      <c r="U319" s="221"/>
      <c r="V319" s="221"/>
      <c r="W319" s="221"/>
      <c r="X319" s="221"/>
      <c r="Y319" s="221"/>
      <c r="Z319" s="210"/>
      <c r="AA319" s="210"/>
      <c r="AB319" s="210"/>
      <c r="AC319" s="210"/>
      <c r="AD319" s="210"/>
      <c r="AE319" s="210"/>
      <c r="AF319" s="210"/>
      <c r="AG319" s="210" t="s">
        <v>179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5">
      <c r="A320" s="217"/>
      <c r="B320" s="218"/>
      <c r="C320" s="258" t="s">
        <v>488</v>
      </c>
      <c r="D320" s="223"/>
      <c r="E320" s="224">
        <v>6</v>
      </c>
      <c r="F320" s="221"/>
      <c r="G320" s="221"/>
      <c r="H320" s="221"/>
      <c r="I320" s="221"/>
      <c r="J320" s="221"/>
      <c r="K320" s="221"/>
      <c r="L320" s="221"/>
      <c r="M320" s="221"/>
      <c r="N320" s="220"/>
      <c r="O320" s="220"/>
      <c r="P320" s="220"/>
      <c r="Q320" s="220"/>
      <c r="R320" s="221"/>
      <c r="S320" s="221"/>
      <c r="T320" s="221"/>
      <c r="U320" s="221"/>
      <c r="V320" s="221"/>
      <c r="W320" s="221"/>
      <c r="X320" s="221"/>
      <c r="Y320" s="221"/>
      <c r="Z320" s="210"/>
      <c r="AA320" s="210"/>
      <c r="AB320" s="210"/>
      <c r="AC320" s="210"/>
      <c r="AD320" s="210"/>
      <c r="AE320" s="210"/>
      <c r="AF320" s="210"/>
      <c r="AG320" s="210" t="s">
        <v>179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5">
      <c r="A321" s="217"/>
      <c r="B321" s="218"/>
      <c r="C321" s="258" t="s">
        <v>489</v>
      </c>
      <c r="D321" s="223"/>
      <c r="E321" s="224">
        <v>6</v>
      </c>
      <c r="F321" s="221"/>
      <c r="G321" s="221"/>
      <c r="H321" s="221"/>
      <c r="I321" s="221"/>
      <c r="J321" s="221"/>
      <c r="K321" s="221"/>
      <c r="L321" s="221"/>
      <c r="M321" s="221"/>
      <c r="N321" s="220"/>
      <c r="O321" s="220"/>
      <c r="P321" s="220"/>
      <c r="Q321" s="220"/>
      <c r="R321" s="221"/>
      <c r="S321" s="221"/>
      <c r="T321" s="221"/>
      <c r="U321" s="221"/>
      <c r="V321" s="221"/>
      <c r="W321" s="221"/>
      <c r="X321" s="221"/>
      <c r="Y321" s="221"/>
      <c r="Z321" s="210"/>
      <c r="AA321" s="210"/>
      <c r="AB321" s="210"/>
      <c r="AC321" s="210"/>
      <c r="AD321" s="210"/>
      <c r="AE321" s="210"/>
      <c r="AF321" s="210"/>
      <c r="AG321" s="210" t="s">
        <v>179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5">
      <c r="A322" s="235">
        <v>75</v>
      </c>
      <c r="B322" s="236" t="s">
        <v>490</v>
      </c>
      <c r="C322" s="256" t="s">
        <v>491</v>
      </c>
      <c r="D322" s="237" t="s">
        <v>189</v>
      </c>
      <c r="E322" s="238">
        <v>2</v>
      </c>
      <c r="F322" s="239"/>
      <c r="G322" s="240">
        <f>ROUND(E322*F322,2)</f>
        <v>0</v>
      </c>
      <c r="H322" s="239"/>
      <c r="I322" s="240">
        <f>ROUND(E322*H322,2)</f>
        <v>0</v>
      </c>
      <c r="J322" s="239"/>
      <c r="K322" s="240">
        <f>ROUND(E322*J322,2)</f>
        <v>0</v>
      </c>
      <c r="L322" s="240">
        <v>21</v>
      </c>
      <c r="M322" s="240">
        <f>G322*(1+L322/100)</f>
        <v>0</v>
      </c>
      <c r="N322" s="238">
        <v>0</v>
      </c>
      <c r="O322" s="238">
        <f>ROUND(E322*N322,2)</f>
        <v>0</v>
      </c>
      <c r="P322" s="238">
        <v>8.3000000000000001E-3</v>
      </c>
      <c r="Q322" s="238">
        <f>ROUND(E322*P322,2)</f>
        <v>0.02</v>
      </c>
      <c r="R322" s="240" t="s">
        <v>487</v>
      </c>
      <c r="S322" s="240" t="s">
        <v>172</v>
      </c>
      <c r="T322" s="241" t="s">
        <v>172</v>
      </c>
      <c r="U322" s="221">
        <v>1.0985</v>
      </c>
      <c r="V322" s="221">
        <f>ROUND(E322*U322,2)</f>
        <v>2.2000000000000002</v>
      </c>
      <c r="W322" s="221"/>
      <c r="X322" s="221" t="s">
        <v>173</v>
      </c>
      <c r="Y322" s="221" t="s">
        <v>174</v>
      </c>
      <c r="Z322" s="210"/>
      <c r="AA322" s="210"/>
      <c r="AB322" s="210"/>
      <c r="AC322" s="210"/>
      <c r="AD322" s="210"/>
      <c r="AE322" s="210"/>
      <c r="AF322" s="210"/>
      <c r="AG322" s="210" t="s">
        <v>175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2" x14ac:dyDescent="0.25">
      <c r="A323" s="217"/>
      <c r="B323" s="218"/>
      <c r="C323" s="258" t="s">
        <v>185</v>
      </c>
      <c r="D323" s="223"/>
      <c r="E323" s="224"/>
      <c r="F323" s="221"/>
      <c r="G323" s="221"/>
      <c r="H323" s="221"/>
      <c r="I323" s="221"/>
      <c r="J323" s="221"/>
      <c r="K323" s="221"/>
      <c r="L323" s="221"/>
      <c r="M323" s="221"/>
      <c r="N323" s="220"/>
      <c r="O323" s="220"/>
      <c r="P323" s="220"/>
      <c r="Q323" s="220"/>
      <c r="R323" s="221"/>
      <c r="S323" s="221"/>
      <c r="T323" s="221"/>
      <c r="U323" s="221"/>
      <c r="V323" s="221"/>
      <c r="W323" s="221"/>
      <c r="X323" s="221"/>
      <c r="Y323" s="221"/>
      <c r="Z323" s="210"/>
      <c r="AA323" s="210"/>
      <c r="AB323" s="210"/>
      <c r="AC323" s="210"/>
      <c r="AD323" s="210"/>
      <c r="AE323" s="210"/>
      <c r="AF323" s="210"/>
      <c r="AG323" s="210" t="s">
        <v>179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5">
      <c r="A324" s="217"/>
      <c r="B324" s="218"/>
      <c r="C324" s="258" t="s">
        <v>492</v>
      </c>
      <c r="D324" s="223"/>
      <c r="E324" s="224">
        <v>2</v>
      </c>
      <c r="F324" s="221"/>
      <c r="G324" s="221"/>
      <c r="H324" s="221"/>
      <c r="I324" s="221"/>
      <c r="J324" s="221"/>
      <c r="K324" s="221"/>
      <c r="L324" s="221"/>
      <c r="M324" s="221"/>
      <c r="N324" s="220"/>
      <c r="O324" s="220"/>
      <c r="P324" s="220"/>
      <c r="Q324" s="220"/>
      <c r="R324" s="221"/>
      <c r="S324" s="221"/>
      <c r="T324" s="221"/>
      <c r="U324" s="221"/>
      <c r="V324" s="221"/>
      <c r="W324" s="221"/>
      <c r="X324" s="221"/>
      <c r="Y324" s="221"/>
      <c r="Z324" s="210"/>
      <c r="AA324" s="210"/>
      <c r="AB324" s="210"/>
      <c r="AC324" s="210"/>
      <c r="AD324" s="210"/>
      <c r="AE324" s="210"/>
      <c r="AF324" s="210"/>
      <c r="AG324" s="210" t="s">
        <v>179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ht="20.399999999999999" outlineLevel="1" x14ac:dyDescent="0.25">
      <c r="A325" s="235">
        <v>76</v>
      </c>
      <c r="B325" s="236" t="s">
        <v>493</v>
      </c>
      <c r="C325" s="256" t="s">
        <v>494</v>
      </c>
      <c r="D325" s="237" t="s">
        <v>189</v>
      </c>
      <c r="E325" s="238">
        <v>8</v>
      </c>
      <c r="F325" s="239"/>
      <c r="G325" s="240">
        <f>ROUND(E325*F325,2)</f>
        <v>0</v>
      </c>
      <c r="H325" s="239"/>
      <c r="I325" s="240">
        <f>ROUND(E325*H325,2)</f>
        <v>0</v>
      </c>
      <c r="J325" s="239"/>
      <c r="K325" s="240">
        <f>ROUND(E325*J325,2)</f>
        <v>0</v>
      </c>
      <c r="L325" s="240">
        <v>21</v>
      </c>
      <c r="M325" s="240">
        <f>G325*(1+L325/100)</f>
        <v>0</v>
      </c>
      <c r="N325" s="238">
        <v>3.4000000000000002E-4</v>
      </c>
      <c r="O325" s="238">
        <f>ROUND(E325*N325,2)</f>
        <v>0</v>
      </c>
      <c r="P325" s="238">
        <v>0</v>
      </c>
      <c r="Q325" s="238">
        <f>ROUND(E325*P325,2)</f>
        <v>0</v>
      </c>
      <c r="R325" s="240"/>
      <c r="S325" s="240" t="s">
        <v>311</v>
      </c>
      <c r="T325" s="241" t="s">
        <v>312</v>
      </c>
      <c r="U325" s="221">
        <v>0</v>
      </c>
      <c r="V325" s="221">
        <f>ROUND(E325*U325,2)</f>
        <v>0</v>
      </c>
      <c r="W325" s="221"/>
      <c r="X325" s="221" t="s">
        <v>173</v>
      </c>
      <c r="Y325" s="221" t="s">
        <v>174</v>
      </c>
      <c r="Z325" s="210"/>
      <c r="AA325" s="210"/>
      <c r="AB325" s="210"/>
      <c r="AC325" s="210"/>
      <c r="AD325" s="210"/>
      <c r="AE325" s="210"/>
      <c r="AF325" s="210"/>
      <c r="AG325" s="210" t="s">
        <v>495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2" x14ac:dyDescent="0.25">
      <c r="A326" s="217"/>
      <c r="B326" s="218"/>
      <c r="C326" s="258" t="s">
        <v>185</v>
      </c>
      <c r="D326" s="223"/>
      <c r="E326" s="224"/>
      <c r="F326" s="221"/>
      <c r="G326" s="221"/>
      <c r="H326" s="221"/>
      <c r="I326" s="221"/>
      <c r="J326" s="221"/>
      <c r="K326" s="221"/>
      <c r="L326" s="221"/>
      <c r="M326" s="221"/>
      <c r="N326" s="220"/>
      <c r="O326" s="220"/>
      <c r="P326" s="220"/>
      <c r="Q326" s="220"/>
      <c r="R326" s="221"/>
      <c r="S326" s="221"/>
      <c r="T326" s="221"/>
      <c r="U326" s="221"/>
      <c r="V326" s="221"/>
      <c r="W326" s="221"/>
      <c r="X326" s="221"/>
      <c r="Y326" s="221"/>
      <c r="Z326" s="210"/>
      <c r="AA326" s="210"/>
      <c r="AB326" s="210"/>
      <c r="AC326" s="210"/>
      <c r="AD326" s="210"/>
      <c r="AE326" s="210"/>
      <c r="AF326" s="210"/>
      <c r="AG326" s="210" t="s">
        <v>179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5">
      <c r="A327" s="217"/>
      <c r="B327" s="218"/>
      <c r="C327" s="258" t="s">
        <v>496</v>
      </c>
      <c r="D327" s="223"/>
      <c r="E327" s="224">
        <v>4</v>
      </c>
      <c r="F327" s="221"/>
      <c r="G327" s="221"/>
      <c r="H327" s="221"/>
      <c r="I327" s="221"/>
      <c r="J327" s="221"/>
      <c r="K327" s="221"/>
      <c r="L327" s="221"/>
      <c r="M327" s="221"/>
      <c r="N327" s="220"/>
      <c r="O327" s="220"/>
      <c r="P327" s="220"/>
      <c r="Q327" s="220"/>
      <c r="R327" s="221"/>
      <c r="S327" s="221"/>
      <c r="T327" s="221"/>
      <c r="U327" s="221"/>
      <c r="V327" s="221"/>
      <c r="W327" s="221"/>
      <c r="X327" s="221"/>
      <c r="Y327" s="221"/>
      <c r="Z327" s="210"/>
      <c r="AA327" s="210"/>
      <c r="AB327" s="210"/>
      <c r="AC327" s="210"/>
      <c r="AD327" s="210"/>
      <c r="AE327" s="210"/>
      <c r="AF327" s="210"/>
      <c r="AG327" s="210" t="s">
        <v>179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5">
      <c r="A328" s="217"/>
      <c r="B328" s="218"/>
      <c r="C328" s="258" t="s">
        <v>497</v>
      </c>
      <c r="D328" s="223"/>
      <c r="E328" s="224">
        <v>4</v>
      </c>
      <c r="F328" s="221"/>
      <c r="G328" s="221"/>
      <c r="H328" s="221"/>
      <c r="I328" s="221"/>
      <c r="J328" s="221"/>
      <c r="K328" s="221"/>
      <c r="L328" s="221"/>
      <c r="M328" s="221"/>
      <c r="N328" s="220"/>
      <c r="O328" s="220"/>
      <c r="P328" s="220"/>
      <c r="Q328" s="220"/>
      <c r="R328" s="221"/>
      <c r="S328" s="221"/>
      <c r="T328" s="221"/>
      <c r="U328" s="221"/>
      <c r="V328" s="221"/>
      <c r="W328" s="221"/>
      <c r="X328" s="221"/>
      <c r="Y328" s="221"/>
      <c r="Z328" s="210"/>
      <c r="AA328" s="210"/>
      <c r="AB328" s="210"/>
      <c r="AC328" s="210"/>
      <c r="AD328" s="210"/>
      <c r="AE328" s="210"/>
      <c r="AF328" s="210"/>
      <c r="AG328" s="210" t="s">
        <v>179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1" x14ac:dyDescent="0.25">
      <c r="A329" s="235">
        <v>77</v>
      </c>
      <c r="B329" s="236" t="s">
        <v>498</v>
      </c>
      <c r="C329" s="256" t="s">
        <v>499</v>
      </c>
      <c r="D329" s="237" t="s">
        <v>189</v>
      </c>
      <c r="E329" s="238">
        <v>2</v>
      </c>
      <c r="F329" s="239"/>
      <c r="G329" s="240">
        <f>ROUND(E329*F329,2)</f>
        <v>0</v>
      </c>
      <c r="H329" s="239"/>
      <c r="I329" s="240">
        <f>ROUND(E329*H329,2)</f>
        <v>0</v>
      </c>
      <c r="J329" s="239"/>
      <c r="K329" s="240">
        <f>ROUND(E329*J329,2)</f>
        <v>0</v>
      </c>
      <c r="L329" s="240">
        <v>21</v>
      </c>
      <c r="M329" s="240">
        <f>G329*(1+L329/100)</f>
        <v>0</v>
      </c>
      <c r="N329" s="238">
        <v>0</v>
      </c>
      <c r="O329" s="238">
        <f>ROUND(E329*N329,2)</f>
        <v>0</v>
      </c>
      <c r="P329" s="238">
        <v>0</v>
      </c>
      <c r="Q329" s="238">
        <f>ROUND(E329*P329,2)</f>
        <v>0</v>
      </c>
      <c r="R329" s="240"/>
      <c r="S329" s="240" t="s">
        <v>311</v>
      </c>
      <c r="T329" s="241" t="s">
        <v>312</v>
      </c>
      <c r="U329" s="221">
        <v>0</v>
      </c>
      <c r="V329" s="221">
        <f>ROUND(E329*U329,2)</f>
        <v>0</v>
      </c>
      <c r="W329" s="221"/>
      <c r="X329" s="221" t="s">
        <v>173</v>
      </c>
      <c r="Y329" s="221" t="s">
        <v>174</v>
      </c>
      <c r="Z329" s="210"/>
      <c r="AA329" s="210"/>
      <c r="AB329" s="210"/>
      <c r="AC329" s="210"/>
      <c r="AD329" s="210"/>
      <c r="AE329" s="210"/>
      <c r="AF329" s="210"/>
      <c r="AG329" s="210" t="s">
        <v>175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2" x14ac:dyDescent="0.25">
      <c r="A330" s="217"/>
      <c r="B330" s="218"/>
      <c r="C330" s="258" t="s">
        <v>185</v>
      </c>
      <c r="D330" s="223"/>
      <c r="E330" s="224"/>
      <c r="F330" s="221"/>
      <c r="G330" s="221"/>
      <c r="H330" s="221"/>
      <c r="I330" s="221"/>
      <c r="J330" s="221"/>
      <c r="K330" s="221"/>
      <c r="L330" s="221"/>
      <c r="M330" s="221"/>
      <c r="N330" s="220"/>
      <c r="O330" s="220"/>
      <c r="P330" s="220"/>
      <c r="Q330" s="220"/>
      <c r="R330" s="221"/>
      <c r="S330" s="221"/>
      <c r="T330" s="221"/>
      <c r="U330" s="221"/>
      <c r="V330" s="221"/>
      <c r="W330" s="221"/>
      <c r="X330" s="221"/>
      <c r="Y330" s="221"/>
      <c r="Z330" s="210"/>
      <c r="AA330" s="210"/>
      <c r="AB330" s="210"/>
      <c r="AC330" s="210"/>
      <c r="AD330" s="210"/>
      <c r="AE330" s="210"/>
      <c r="AF330" s="210"/>
      <c r="AG330" s="210" t="s">
        <v>179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5">
      <c r="A331" s="217"/>
      <c r="B331" s="218"/>
      <c r="C331" s="258" t="s">
        <v>500</v>
      </c>
      <c r="D331" s="223"/>
      <c r="E331" s="224">
        <v>2</v>
      </c>
      <c r="F331" s="221"/>
      <c r="G331" s="221"/>
      <c r="H331" s="221"/>
      <c r="I331" s="221"/>
      <c r="J331" s="221"/>
      <c r="K331" s="221"/>
      <c r="L331" s="221"/>
      <c r="M331" s="221"/>
      <c r="N331" s="220"/>
      <c r="O331" s="220"/>
      <c r="P331" s="220"/>
      <c r="Q331" s="220"/>
      <c r="R331" s="221"/>
      <c r="S331" s="221"/>
      <c r="T331" s="221"/>
      <c r="U331" s="221"/>
      <c r="V331" s="221"/>
      <c r="W331" s="221"/>
      <c r="X331" s="221"/>
      <c r="Y331" s="221"/>
      <c r="Z331" s="210"/>
      <c r="AA331" s="210"/>
      <c r="AB331" s="210"/>
      <c r="AC331" s="210"/>
      <c r="AD331" s="210"/>
      <c r="AE331" s="210"/>
      <c r="AF331" s="210"/>
      <c r="AG331" s="210" t="s">
        <v>179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1" x14ac:dyDescent="0.25">
      <c r="A332" s="217">
        <v>78</v>
      </c>
      <c r="B332" s="218" t="s">
        <v>501</v>
      </c>
      <c r="C332" s="262" t="s">
        <v>502</v>
      </c>
      <c r="D332" s="219" t="s">
        <v>0</v>
      </c>
      <c r="E332" s="246"/>
      <c r="F332" s="222"/>
      <c r="G332" s="221">
        <f>ROUND(E332*F332,2)</f>
        <v>0</v>
      </c>
      <c r="H332" s="222"/>
      <c r="I332" s="221">
        <f>ROUND(E332*H332,2)</f>
        <v>0</v>
      </c>
      <c r="J332" s="222"/>
      <c r="K332" s="221">
        <f>ROUND(E332*J332,2)</f>
        <v>0</v>
      </c>
      <c r="L332" s="221">
        <v>21</v>
      </c>
      <c r="M332" s="221">
        <f>G332*(1+L332/100)</f>
        <v>0</v>
      </c>
      <c r="N332" s="220">
        <v>0</v>
      </c>
      <c r="O332" s="220">
        <f>ROUND(E332*N332,2)</f>
        <v>0</v>
      </c>
      <c r="P332" s="220">
        <v>0</v>
      </c>
      <c r="Q332" s="220">
        <f>ROUND(E332*P332,2)</f>
        <v>0</v>
      </c>
      <c r="R332" s="221" t="s">
        <v>487</v>
      </c>
      <c r="S332" s="221" t="s">
        <v>172</v>
      </c>
      <c r="T332" s="221" t="s">
        <v>172</v>
      </c>
      <c r="U332" s="221">
        <v>0</v>
      </c>
      <c r="V332" s="221">
        <f>ROUND(E332*U332,2)</f>
        <v>0</v>
      </c>
      <c r="W332" s="221"/>
      <c r="X332" s="221" t="s">
        <v>405</v>
      </c>
      <c r="Y332" s="221" t="s">
        <v>174</v>
      </c>
      <c r="Z332" s="210"/>
      <c r="AA332" s="210"/>
      <c r="AB332" s="210"/>
      <c r="AC332" s="210"/>
      <c r="AD332" s="210"/>
      <c r="AE332" s="210"/>
      <c r="AF332" s="210"/>
      <c r="AG332" s="210" t="s">
        <v>406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2" x14ac:dyDescent="0.25">
      <c r="A333" s="217"/>
      <c r="B333" s="218"/>
      <c r="C333" s="263" t="s">
        <v>478</v>
      </c>
      <c r="D333" s="247"/>
      <c r="E333" s="247"/>
      <c r="F333" s="247"/>
      <c r="G333" s="247"/>
      <c r="H333" s="221"/>
      <c r="I333" s="221"/>
      <c r="J333" s="221"/>
      <c r="K333" s="221"/>
      <c r="L333" s="221"/>
      <c r="M333" s="221"/>
      <c r="N333" s="220"/>
      <c r="O333" s="220"/>
      <c r="P333" s="220"/>
      <c r="Q333" s="220"/>
      <c r="R333" s="221"/>
      <c r="S333" s="221"/>
      <c r="T333" s="221"/>
      <c r="U333" s="221"/>
      <c r="V333" s="221"/>
      <c r="W333" s="221"/>
      <c r="X333" s="221"/>
      <c r="Y333" s="221"/>
      <c r="Z333" s="210"/>
      <c r="AA333" s="210"/>
      <c r="AB333" s="210"/>
      <c r="AC333" s="210"/>
      <c r="AD333" s="210"/>
      <c r="AE333" s="210"/>
      <c r="AF333" s="210"/>
      <c r="AG333" s="210" t="s">
        <v>177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x14ac:dyDescent="0.25">
      <c r="A334" s="228" t="s">
        <v>166</v>
      </c>
      <c r="B334" s="229" t="s">
        <v>116</v>
      </c>
      <c r="C334" s="255" t="s">
        <v>117</v>
      </c>
      <c r="D334" s="230"/>
      <c r="E334" s="231"/>
      <c r="F334" s="232"/>
      <c r="G334" s="232">
        <f>SUMIF(AG335:AG350,"&lt;&gt;NOR",G335:G350)</f>
        <v>0</v>
      </c>
      <c r="H334" s="232"/>
      <c r="I334" s="232">
        <f>SUM(I335:I350)</f>
        <v>0</v>
      </c>
      <c r="J334" s="232"/>
      <c r="K334" s="232">
        <f>SUM(K335:K350)</f>
        <v>0</v>
      </c>
      <c r="L334" s="232"/>
      <c r="M334" s="232">
        <f>SUM(M335:M350)</f>
        <v>0</v>
      </c>
      <c r="N334" s="231"/>
      <c r="O334" s="231">
        <f>SUM(O335:O350)</f>
        <v>0</v>
      </c>
      <c r="P334" s="231"/>
      <c r="Q334" s="231">
        <f>SUM(Q335:Q350)</f>
        <v>0.24000000000000002</v>
      </c>
      <c r="R334" s="232"/>
      <c r="S334" s="232"/>
      <c r="T334" s="233"/>
      <c r="U334" s="227"/>
      <c r="V334" s="227">
        <f>SUM(V335:V350)</f>
        <v>4.7300000000000004</v>
      </c>
      <c r="W334" s="227"/>
      <c r="X334" s="227"/>
      <c r="Y334" s="227"/>
      <c r="AG334" t="s">
        <v>167</v>
      </c>
    </row>
    <row r="335" spans="1:60" outlineLevel="1" x14ac:dyDescent="0.25">
      <c r="A335" s="235">
        <v>79</v>
      </c>
      <c r="B335" s="236" t="s">
        <v>503</v>
      </c>
      <c r="C335" s="256" t="s">
        <v>504</v>
      </c>
      <c r="D335" s="237" t="s">
        <v>198</v>
      </c>
      <c r="E335" s="238">
        <v>3.6</v>
      </c>
      <c r="F335" s="239"/>
      <c r="G335" s="240">
        <f>ROUND(E335*F335,2)</f>
        <v>0</v>
      </c>
      <c r="H335" s="239"/>
      <c r="I335" s="240">
        <f>ROUND(E335*H335,2)</f>
        <v>0</v>
      </c>
      <c r="J335" s="239"/>
      <c r="K335" s="240">
        <f>ROUND(E335*J335,2)</f>
        <v>0</v>
      </c>
      <c r="L335" s="240">
        <v>21</v>
      </c>
      <c r="M335" s="240">
        <f>G335*(1+L335/100)</f>
        <v>0</v>
      </c>
      <c r="N335" s="238">
        <v>0</v>
      </c>
      <c r="O335" s="238">
        <f>ROUND(E335*N335,2)</f>
        <v>0</v>
      </c>
      <c r="P335" s="238">
        <v>1.057E-2</v>
      </c>
      <c r="Q335" s="238">
        <f>ROUND(E335*P335,2)</f>
        <v>0.04</v>
      </c>
      <c r="R335" s="240" t="s">
        <v>505</v>
      </c>
      <c r="S335" s="240" t="s">
        <v>172</v>
      </c>
      <c r="T335" s="241" t="s">
        <v>172</v>
      </c>
      <c r="U335" s="221">
        <v>8.2000000000000003E-2</v>
      </c>
      <c r="V335" s="221">
        <f>ROUND(E335*U335,2)</f>
        <v>0.3</v>
      </c>
      <c r="W335" s="221"/>
      <c r="X335" s="221" t="s">
        <v>173</v>
      </c>
      <c r="Y335" s="221" t="s">
        <v>174</v>
      </c>
      <c r="Z335" s="210"/>
      <c r="AA335" s="210"/>
      <c r="AB335" s="210"/>
      <c r="AC335" s="210"/>
      <c r="AD335" s="210"/>
      <c r="AE335" s="210"/>
      <c r="AF335" s="210"/>
      <c r="AG335" s="210" t="s">
        <v>175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2" x14ac:dyDescent="0.25">
      <c r="A336" s="217"/>
      <c r="B336" s="218"/>
      <c r="C336" s="258" t="s">
        <v>506</v>
      </c>
      <c r="D336" s="223"/>
      <c r="E336" s="224"/>
      <c r="F336" s="221"/>
      <c r="G336" s="221"/>
      <c r="H336" s="221"/>
      <c r="I336" s="221"/>
      <c r="J336" s="221"/>
      <c r="K336" s="221"/>
      <c r="L336" s="221"/>
      <c r="M336" s="221"/>
      <c r="N336" s="220"/>
      <c r="O336" s="220"/>
      <c r="P336" s="220"/>
      <c r="Q336" s="220"/>
      <c r="R336" s="221"/>
      <c r="S336" s="221"/>
      <c r="T336" s="221"/>
      <c r="U336" s="221"/>
      <c r="V336" s="221"/>
      <c r="W336" s="221"/>
      <c r="X336" s="221"/>
      <c r="Y336" s="221"/>
      <c r="Z336" s="210"/>
      <c r="AA336" s="210"/>
      <c r="AB336" s="210"/>
      <c r="AC336" s="210"/>
      <c r="AD336" s="210"/>
      <c r="AE336" s="210"/>
      <c r="AF336" s="210"/>
      <c r="AG336" s="210" t="s">
        <v>179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5">
      <c r="A337" s="217"/>
      <c r="B337" s="218"/>
      <c r="C337" s="258" t="s">
        <v>507</v>
      </c>
      <c r="D337" s="223"/>
      <c r="E337" s="224">
        <v>1.8</v>
      </c>
      <c r="F337" s="221"/>
      <c r="G337" s="221"/>
      <c r="H337" s="221"/>
      <c r="I337" s="221"/>
      <c r="J337" s="221"/>
      <c r="K337" s="221"/>
      <c r="L337" s="221"/>
      <c r="M337" s="221"/>
      <c r="N337" s="220"/>
      <c r="O337" s="220"/>
      <c r="P337" s="220"/>
      <c r="Q337" s="220"/>
      <c r="R337" s="221"/>
      <c r="S337" s="221"/>
      <c r="T337" s="221"/>
      <c r="U337" s="221"/>
      <c r="V337" s="221"/>
      <c r="W337" s="221"/>
      <c r="X337" s="221"/>
      <c r="Y337" s="221"/>
      <c r="Z337" s="210"/>
      <c r="AA337" s="210"/>
      <c r="AB337" s="210"/>
      <c r="AC337" s="210"/>
      <c r="AD337" s="210"/>
      <c r="AE337" s="210"/>
      <c r="AF337" s="210"/>
      <c r="AG337" s="210" t="s">
        <v>179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5">
      <c r="A338" s="217"/>
      <c r="B338" s="218"/>
      <c r="C338" s="258" t="s">
        <v>508</v>
      </c>
      <c r="D338" s="223"/>
      <c r="E338" s="224">
        <v>1.8</v>
      </c>
      <c r="F338" s="221"/>
      <c r="G338" s="221"/>
      <c r="H338" s="221"/>
      <c r="I338" s="221"/>
      <c r="J338" s="221"/>
      <c r="K338" s="221"/>
      <c r="L338" s="221"/>
      <c r="M338" s="221"/>
      <c r="N338" s="220"/>
      <c r="O338" s="220"/>
      <c r="P338" s="220"/>
      <c r="Q338" s="220"/>
      <c r="R338" s="221"/>
      <c r="S338" s="221"/>
      <c r="T338" s="221"/>
      <c r="U338" s="221"/>
      <c r="V338" s="221"/>
      <c r="W338" s="221"/>
      <c r="X338" s="221"/>
      <c r="Y338" s="221"/>
      <c r="Z338" s="210"/>
      <c r="AA338" s="210"/>
      <c r="AB338" s="210"/>
      <c r="AC338" s="210"/>
      <c r="AD338" s="210"/>
      <c r="AE338" s="210"/>
      <c r="AF338" s="210"/>
      <c r="AG338" s="210" t="s">
        <v>179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1" x14ac:dyDescent="0.25">
      <c r="A339" s="235">
        <v>80</v>
      </c>
      <c r="B339" s="236" t="s">
        <v>509</v>
      </c>
      <c r="C339" s="256" t="s">
        <v>510</v>
      </c>
      <c r="D339" s="237" t="s">
        <v>189</v>
      </c>
      <c r="E339" s="238">
        <v>8</v>
      </c>
      <c r="F339" s="239"/>
      <c r="G339" s="240">
        <f>ROUND(E339*F339,2)</f>
        <v>0</v>
      </c>
      <c r="H339" s="239"/>
      <c r="I339" s="240">
        <f>ROUND(E339*H339,2)</f>
        <v>0</v>
      </c>
      <c r="J339" s="239"/>
      <c r="K339" s="240">
        <f>ROUND(E339*J339,2)</f>
        <v>0</v>
      </c>
      <c r="L339" s="240">
        <v>21</v>
      </c>
      <c r="M339" s="240">
        <f>G339*(1+L339/100)</f>
        <v>0</v>
      </c>
      <c r="N339" s="238">
        <v>8.0000000000000007E-5</v>
      </c>
      <c r="O339" s="238">
        <f>ROUND(E339*N339,2)</f>
        <v>0</v>
      </c>
      <c r="P339" s="238">
        <v>2.4930000000000001E-2</v>
      </c>
      <c r="Q339" s="238">
        <f>ROUND(E339*P339,2)</f>
        <v>0.2</v>
      </c>
      <c r="R339" s="240" t="s">
        <v>505</v>
      </c>
      <c r="S339" s="240" t="s">
        <v>172</v>
      </c>
      <c r="T339" s="241" t="s">
        <v>172</v>
      </c>
      <c r="U339" s="221">
        <v>0.26800000000000002</v>
      </c>
      <c r="V339" s="221">
        <f>ROUND(E339*U339,2)</f>
        <v>2.14</v>
      </c>
      <c r="W339" s="221"/>
      <c r="X339" s="221" t="s">
        <v>173</v>
      </c>
      <c r="Y339" s="221" t="s">
        <v>174</v>
      </c>
      <c r="Z339" s="210"/>
      <c r="AA339" s="210"/>
      <c r="AB339" s="210"/>
      <c r="AC339" s="210"/>
      <c r="AD339" s="210"/>
      <c r="AE339" s="210"/>
      <c r="AF339" s="210"/>
      <c r="AG339" s="210" t="s">
        <v>175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2" x14ac:dyDescent="0.25">
      <c r="A340" s="217"/>
      <c r="B340" s="218"/>
      <c r="C340" s="258" t="s">
        <v>511</v>
      </c>
      <c r="D340" s="223"/>
      <c r="E340" s="224">
        <v>1</v>
      </c>
      <c r="F340" s="221"/>
      <c r="G340" s="221"/>
      <c r="H340" s="221"/>
      <c r="I340" s="221"/>
      <c r="J340" s="221"/>
      <c r="K340" s="221"/>
      <c r="L340" s="221"/>
      <c r="M340" s="221"/>
      <c r="N340" s="220"/>
      <c r="O340" s="220"/>
      <c r="P340" s="220"/>
      <c r="Q340" s="220"/>
      <c r="R340" s="221"/>
      <c r="S340" s="221"/>
      <c r="T340" s="221"/>
      <c r="U340" s="221"/>
      <c r="V340" s="221"/>
      <c r="W340" s="221"/>
      <c r="X340" s="221"/>
      <c r="Y340" s="221"/>
      <c r="Z340" s="210"/>
      <c r="AA340" s="210"/>
      <c r="AB340" s="210"/>
      <c r="AC340" s="210"/>
      <c r="AD340" s="210"/>
      <c r="AE340" s="210"/>
      <c r="AF340" s="210"/>
      <c r="AG340" s="210" t="s">
        <v>179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5">
      <c r="A341" s="217"/>
      <c r="B341" s="218"/>
      <c r="C341" s="258" t="s">
        <v>469</v>
      </c>
      <c r="D341" s="223"/>
      <c r="E341" s="224">
        <v>2</v>
      </c>
      <c r="F341" s="221"/>
      <c r="G341" s="221"/>
      <c r="H341" s="221"/>
      <c r="I341" s="221"/>
      <c r="J341" s="221"/>
      <c r="K341" s="221"/>
      <c r="L341" s="221"/>
      <c r="M341" s="221"/>
      <c r="N341" s="220"/>
      <c r="O341" s="220"/>
      <c r="P341" s="220"/>
      <c r="Q341" s="220"/>
      <c r="R341" s="221"/>
      <c r="S341" s="221"/>
      <c r="T341" s="221"/>
      <c r="U341" s="221"/>
      <c r="V341" s="221"/>
      <c r="W341" s="221"/>
      <c r="X341" s="221"/>
      <c r="Y341" s="221"/>
      <c r="Z341" s="210"/>
      <c r="AA341" s="210"/>
      <c r="AB341" s="210"/>
      <c r="AC341" s="210"/>
      <c r="AD341" s="210"/>
      <c r="AE341" s="210"/>
      <c r="AF341" s="210"/>
      <c r="AG341" s="210" t="s">
        <v>179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5">
      <c r="A342" s="217"/>
      <c r="B342" s="218"/>
      <c r="C342" s="258" t="s">
        <v>512</v>
      </c>
      <c r="D342" s="223"/>
      <c r="E342" s="224">
        <v>1</v>
      </c>
      <c r="F342" s="221"/>
      <c r="G342" s="221"/>
      <c r="H342" s="221"/>
      <c r="I342" s="221"/>
      <c r="J342" s="221"/>
      <c r="K342" s="221"/>
      <c r="L342" s="221"/>
      <c r="M342" s="221"/>
      <c r="N342" s="220"/>
      <c r="O342" s="220"/>
      <c r="P342" s="220"/>
      <c r="Q342" s="220"/>
      <c r="R342" s="221"/>
      <c r="S342" s="221"/>
      <c r="T342" s="221"/>
      <c r="U342" s="221"/>
      <c r="V342" s="221"/>
      <c r="W342" s="221"/>
      <c r="X342" s="221"/>
      <c r="Y342" s="221"/>
      <c r="Z342" s="210"/>
      <c r="AA342" s="210"/>
      <c r="AB342" s="210"/>
      <c r="AC342" s="210"/>
      <c r="AD342" s="210"/>
      <c r="AE342" s="210"/>
      <c r="AF342" s="210"/>
      <c r="AG342" s="210" t="s">
        <v>179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5">
      <c r="A343" s="217"/>
      <c r="B343" s="218"/>
      <c r="C343" s="258" t="s">
        <v>513</v>
      </c>
      <c r="D343" s="223"/>
      <c r="E343" s="224">
        <v>1</v>
      </c>
      <c r="F343" s="221"/>
      <c r="G343" s="221"/>
      <c r="H343" s="221"/>
      <c r="I343" s="221"/>
      <c r="J343" s="221"/>
      <c r="K343" s="221"/>
      <c r="L343" s="221"/>
      <c r="M343" s="221"/>
      <c r="N343" s="220"/>
      <c r="O343" s="220"/>
      <c r="P343" s="220"/>
      <c r="Q343" s="220"/>
      <c r="R343" s="221"/>
      <c r="S343" s="221"/>
      <c r="T343" s="221"/>
      <c r="U343" s="221"/>
      <c r="V343" s="221"/>
      <c r="W343" s="221"/>
      <c r="X343" s="221"/>
      <c r="Y343" s="221"/>
      <c r="Z343" s="210"/>
      <c r="AA343" s="210"/>
      <c r="AB343" s="210"/>
      <c r="AC343" s="210"/>
      <c r="AD343" s="210"/>
      <c r="AE343" s="210"/>
      <c r="AF343" s="210"/>
      <c r="AG343" s="210" t="s">
        <v>179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5">
      <c r="A344" s="217"/>
      <c r="B344" s="218"/>
      <c r="C344" s="258" t="s">
        <v>470</v>
      </c>
      <c r="D344" s="223"/>
      <c r="E344" s="224">
        <v>2</v>
      </c>
      <c r="F344" s="221"/>
      <c r="G344" s="221"/>
      <c r="H344" s="221"/>
      <c r="I344" s="221"/>
      <c r="J344" s="221"/>
      <c r="K344" s="221"/>
      <c r="L344" s="221"/>
      <c r="M344" s="221"/>
      <c r="N344" s="220"/>
      <c r="O344" s="220"/>
      <c r="P344" s="220"/>
      <c r="Q344" s="220"/>
      <c r="R344" s="221"/>
      <c r="S344" s="221"/>
      <c r="T344" s="221"/>
      <c r="U344" s="221"/>
      <c r="V344" s="221"/>
      <c r="W344" s="221"/>
      <c r="X344" s="221"/>
      <c r="Y344" s="221"/>
      <c r="Z344" s="210"/>
      <c r="AA344" s="210"/>
      <c r="AB344" s="210"/>
      <c r="AC344" s="210"/>
      <c r="AD344" s="210"/>
      <c r="AE344" s="210"/>
      <c r="AF344" s="210"/>
      <c r="AG344" s="210" t="s">
        <v>179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5">
      <c r="A345" s="217"/>
      <c r="B345" s="218"/>
      <c r="C345" s="258" t="s">
        <v>514</v>
      </c>
      <c r="D345" s="223"/>
      <c r="E345" s="224">
        <v>1</v>
      </c>
      <c r="F345" s="221"/>
      <c r="G345" s="221"/>
      <c r="H345" s="221"/>
      <c r="I345" s="221"/>
      <c r="J345" s="221"/>
      <c r="K345" s="221"/>
      <c r="L345" s="221"/>
      <c r="M345" s="221"/>
      <c r="N345" s="220"/>
      <c r="O345" s="220"/>
      <c r="P345" s="220"/>
      <c r="Q345" s="220"/>
      <c r="R345" s="221"/>
      <c r="S345" s="221"/>
      <c r="T345" s="221"/>
      <c r="U345" s="221"/>
      <c r="V345" s="221"/>
      <c r="W345" s="221"/>
      <c r="X345" s="221"/>
      <c r="Y345" s="221"/>
      <c r="Z345" s="210"/>
      <c r="AA345" s="210"/>
      <c r="AB345" s="210"/>
      <c r="AC345" s="210"/>
      <c r="AD345" s="210"/>
      <c r="AE345" s="210"/>
      <c r="AF345" s="210"/>
      <c r="AG345" s="210" t="s">
        <v>179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1" x14ac:dyDescent="0.25">
      <c r="A346" s="235">
        <v>81</v>
      </c>
      <c r="B346" s="236" t="s">
        <v>515</v>
      </c>
      <c r="C346" s="256" t="s">
        <v>516</v>
      </c>
      <c r="D346" s="237" t="s">
        <v>198</v>
      </c>
      <c r="E346" s="238">
        <v>3.6</v>
      </c>
      <c r="F346" s="239"/>
      <c r="G346" s="240">
        <f>ROUND(E346*F346,2)</f>
        <v>0</v>
      </c>
      <c r="H346" s="239"/>
      <c r="I346" s="240">
        <f>ROUND(E346*H346,2)</f>
        <v>0</v>
      </c>
      <c r="J346" s="239"/>
      <c r="K346" s="240">
        <f>ROUND(E346*J346,2)</f>
        <v>0</v>
      </c>
      <c r="L346" s="240">
        <v>21</v>
      </c>
      <c r="M346" s="240">
        <f>G346*(1+L346/100)</f>
        <v>0</v>
      </c>
      <c r="N346" s="238">
        <v>0</v>
      </c>
      <c r="O346" s="238">
        <f>ROUND(E346*N346,2)</f>
        <v>0</v>
      </c>
      <c r="P346" s="238">
        <v>0</v>
      </c>
      <c r="Q346" s="238">
        <f>ROUND(E346*P346,2)</f>
        <v>0</v>
      </c>
      <c r="R346" s="240" t="s">
        <v>505</v>
      </c>
      <c r="S346" s="240" t="s">
        <v>172</v>
      </c>
      <c r="T346" s="241" t="s">
        <v>172</v>
      </c>
      <c r="U346" s="221">
        <v>4.1000000000000002E-2</v>
      </c>
      <c r="V346" s="221">
        <f>ROUND(E346*U346,2)</f>
        <v>0.15</v>
      </c>
      <c r="W346" s="221"/>
      <c r="X346" s="221" t="s">
        <v>173</v>
      </c>
      <c r="Y346" s="221" t="s">
        <v>174</v>
      </c>
      <c r="Z346" s="210"/>
      <c r="AA346" s="210"/>
      <c r="AB346" s="210"/>
      <c r="AC346" s="210"/>
      <c r="AD346" s="210"/>
      <c r="AE346" s="210"/>
      <c r="AF346" s="210"/>
      <c r="AG346" s="210" t="s">
        <v>175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2" x14ac:dyDescent="0.25">
      <c r="A347" s="217"/>
      <c r="B347" s="218"/>
      <c r="C347" s="258" t="s">
        <v>517</v>
      </c>
      <c r="D347" s="223"/>
      <c r="E347" s="224">
        <v>3.6</v>
      </c>
      <c r="F347" s="221"/>
      <c r="G347" s="221"/>
      <c r="H347" s="221"/>
      <c r="I347" s="221"/>
      <c r="J347" s="221"/>
      <c r="K347" s="221"/>
      <c r="L347" s="221"/>
      <c r="M347" s="221"/>
      <c r="N347" s="220"/>
      <c r="O347" s="220"/>
      <c r="P347" s="220"/>
      <c r="Q347" s="220"/>
      <c r="R347" s="221"/>
      <c r="S347" s="221"/>
      <c r="T347" s="221"/>
      <c r="U347" s="221"/>
      <c r="V347" s="221"/>
      <c r="W347" s="221"/>
      <c r="X347" s="221"/>
      <c r="Y347" s="221"/>
      <c r="Z347" s="210"/>
      <c r="AA347" s="210"/>
      <c r="AB347" s="210"/>
      <c r="AC347" s="210"/>
      <c r="AD347" s="210"/>
      <c r="AE347" s="210"/>
      <c r="AF347" s="210"/>
      <c r="AG347" s="210" t="s">
        <v>179</v>
      </c>
      <c r="AH347" s="210">
        <v>5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ht="20.399999999999999" outlineLevel="1" x14ac:dyDescent="0.25">
      <c r="A348" s="235">
        <v>82</v>
      </c>
      <c r="B348" s="236" t="s">
        <v>518</v>
      </c>
      <c r="C348" s="256" t="s">
        <v>519</v>
      </c>
      <c r="D348" s="237" t="s">
        <v>189</v>
      </c>
      <c r="E348" s="238">
        <v>8</v>
      </c>
      <c r="F348" s="239"/>
      <c r="G348" s="240">
        <f>ROUND(E348*F348,2)</f>
        <v>0</v>
      </c>
      <c r="H348" s="239"/>
      <c r="I348" s="240">
        <f>ROUND(E348*H348,2)</f>
        <v>0</v>
      </c>
      <c r="J348" s="239"/>
      <c r="K348" s="240">
        <f>ROUND(E348*J348,2)</f>
        <v>0</v>
      </c>
      <c r="L348" s="240">
        <v>21</v>
      </c>
      <c r="M348" s="240">
        <f>G348*(1+L348/100)</f>
        <v>0</v>
      </c>
      <c r="N348" s="238">
        <v>1.2999999999999999E-4</v>
      </c>
      <c r="O348" s="238">
        <f>ROUND(E348*N348,2)</f>
        <v>0</v>
      </c>
      <c r="P348" s="238">
        <v>0</v>
      </c>
      <c r="Q348" s="238">
        <f>ROUND(E348*P348,2)</f>
        <v>0</v>
      </c>
      <c r="R348" s="240" t="s">
        <v>505</v>
      </c>
      <c r="S348" s="240" t="s">
        <v>172</v>
      </c>
      <c r="T348" s="241" t="s">
        <v>172</v>
      </c>
      <c r="U348" s="221">
        <v>0.26800000000000002</v>
      </c>
      <c r="V348" s="221">
        <f>ROUND(E348*U348,2)</f>
        <v>2.14</v>
      </c>
      <c r="W348" s="221"/>
      <c r="X348" s="221" t="s">
        <v>173</v>
      </c>
      <c r="Y348" s="221" t="s">
        <v>174</v>
      </c>
      <c r="Z348" s="210"/>
      <c r="AA348" s="210"/>
      <c r="AB348" s="210"/>
      <c r="AC348" s="210"/>
      <c r="AD348" s="210"/>
      <c r="AE348" s="210"/>
      <c r="AF348" s="210"/>
      <c r="AG348" s="210" t="s">
        <v>175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2" x14ac:dyDescent="0.25">
      <c r="A349" s="217"/>
      <c r="B349" s="218"/>
      <c r="C349" s="258" t="s">
        <v>520</v>
      </c>
      <c r="D349" s="223"/>
      <c r="E349" s="224">
        <v>8</v>
      </c>
      <c r="F349" s="221"/>
      <c r="G349" s="221"/>
      <c r="H349" s="221"/>
      <c r="I349" s="221"/>
      <c r="J349" s="221"/>
      <c r="K349" s="221"/>
      <c r="L349" s="221"/>
      <c r="M349" s="221"/>
      <c r="N349" s="220"/>
      <c r="O349" s="220"/>
      <c r="P349" s="220"/>
      <c r="Q349" s="220"/>
      <c r="R349" s="221"/>
      <c r="S349" s="221"/>
      <c r="T349" s="221"/>
      <c r="U349" s="221"/>
      <c r="V349" s="221"/>
      <c r="W349" s="221"/>
      <c r="X349" s="221"/>
      <c r="Y349" s="221"/>
      <c r="Z349" s="210"/>
      <c r="AA349" s="210"/>
      <c r="AB349" s="210"/>
      <c r="AC349" s="210"/>
      <c r="AD349" s="210"/>
      <c r="AE349" s="210"/>
      <c r="AF349" s="210"/>
      <c r="AG349" s="210" t="s">
        <v>179</v>
      </c>
      <c r="AH349" s="210">
        <v>5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1" x14ac:dyDescent="0.25">
      <c r="A350" s="217">
        <v>83</v>
      </c>
      <c r="B350" s="218" t="s">
        <v>521</v>
      </c>
      <c r="C350" s="262" t="s">
        <v>522</v>
      </c>
      <c r="D350" s="219" t="s">
        <v>0</v>
      </c>
      <c r="E350" s="246"/>
      <c r="F350" s="222"/>
      <c r="G350" s="221">
        <f>ROUND(E350*F350,2)</f>
        <v>0</v>
      </c>
      <c r="H350" s="222"/>
      <c r="I350" s="221">
        <f>ROUND(E350*H350,2)</f>
        <v>0</v>
      </c>
      <c r="J350" s="222"/>
      <c r="K350" s="221">
        <f>ROUND(E350*J350,2)</f>
        <v>0</v>
      </c>
      <c r="L350" s="221">
        <v>21</v>
      </c>
      <c r="M350" s="221">
        <f>G350*(1+L350/100)</f>
        <v>0</v>
      </c>
      <c r="N350" s="220">
        <v>0</v>
      </c>
      <c r="O350" s="220">
        <f>ROUND(E350*N350,2)</f>
        <v>0</v>
      </c>
      <c r="P350" s="220">
        <v>0</v>
      </c>
      <c r="Q350" s="220">
        <f>ROUND(E350*P350,2)</f>
        <v>0</v>
      </c>
      <c r="R350" s="221" t="s">
        <v>505</v>
      </c>
      <c r="S350" s="221" t="s">
        <v>172</v>
      </c>
      <c r="T350" s="221" t="s">
        <v>172</v>
      </c>
      <c r="U350" s="221">
        <v>0</v>
      </c>
      <c r="V350" s="221">
        <f>ROUND(E350*U350,2)</f>
        <v>0</v>
      </c>
      <c r="W350" s="221"/>
      <c r="X350" s="221" t="s">
        <v>405</v>
      </c>
      <c r="Y350" s="221" t="s">
        <v>174</v>
      </c>
      <c r="Z350" s="210"/>
      <c r="AA350" s="210"/>
      <c r="AB350" s="210"/>
      <c r="AC350" s="210"/>
      <c r="AD350" s="210"/>
      <c r="AE350" s="210"/>
      <c r="AF350" s="210"/>
      <c r="AG350" s="210" t="s">
        <v>406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x14ac:dyDescent="0.25">
      <c r="A351" s="228" t="s">
        <v>166</v>
      </c>
      <c r="B351" s="229" t="s">
        <v>120</v>
      </c>
      <c r="C351" s="255" t="s">
        <v>121</v>
      </c>
      <c r="D351" s="230"/>
      <c r="E351" s="231"/>
      <c r="F351" s="232"/>
      <c r="G351" s="232">
        <f>SUMIF(AG352:AG367,"&lt;&gt;NOR",G352:G367)</f>
        <v>0</v>
      </c>
      <c r="H351" s="232"/>
      <c r="I351" s="232">
        <f>SUM(I352:I367)</f>
        <v>0</v>
      </c>
      <c r="J351" s="232"/>
      <c r="K351" s="232">
        <f>SUM(K352:K367)</f>
        <v>0</v>
      </c>
      <c r="L351" s="232"/>
      <c r="M351" s="232">
        <f>SUM(M352:M367)</f>
        <v>0</v>
      </c>
      <c r="N351" s="231"/>
      <c r="O351" s="231">
        <f>SUM(O352:O367)</f>
        <v>0</v>
      </c>
      <c r="P351" s="231"/>
      <c r="Q351" s="231">
        <f>SUM(Q352:Q367)</f>
        <v>3.54</v>
      </c>
      <c r="R351" s="232"/>
      <c r="S351" s="232"/>
      <c r="T351" s="233"/>
      <c r="U351" s="227"/>
      <c r="V351" s="227">
        <f>SUM(V352:V367)</f>
        <v>29.89</v>
      </c>
      <c r="W351" s="227"/>
      <c r="X351" s="227"/>
      <c r="Y351" s="227"/>
      <c r="AG351" t="s">
        <v>167</v>
      </c>
    </row>
    <row r="352" spans="1:60" outlineLevel="1" x14ac:dyDescent="0.25">
      <c r="A352" s="235">
        <v>84</v>
      </c>
      <c r="B352" s="236" t="s">
        <v>523</v>
      </c>
      <c r="C352" s="256" t="s">
        <v>524</v>
      </c>
      <c r="D352" s="237" t="s">
        <v>198</v>
      </c>
      <c r="E352" s="238">
        <v>108.2634</v>
      </c>
      <c r="F352" s="239"/>
      <c r="G352" s="240">
        <f>ROUND(E352*F352,2)</f>
        <v>0</v>
      </c>
      <c r="H352" s="239"/>
      <c r="I352" s="240">
        <f>ROUND(E352*H352,2)</f>
        <v>0</v>
      </c>
      <c r="J352" s="239"/>
      <c r="K352" s="240">
        <f>ROUND(E352*J352,2)</f>
        <v>0</v>
      </c>
      <c r="L352" s="240">
        <v>21</v>
      </c>
      <c r="M352" s="240">
        <f>G352*(1+L352/100)</f>
        <v>0</v>
      </c>
      <c r="N352" s="238">
        <v>0</v>
      </c>
      <c r="O352" s="238">
        <f>ROUND(E352*N352,2)</f>
        <v>0</v>
      </c>
      <c r="P352" s="238">
        <v>2.4649999999999998E-2</v>
      </c>
      <c r="Q352" s="238">
        <f>ROUND(E352*P352,2)</f>
        <v>2.67</v>
      </c>
      <c r="R352" s="240" t="s">
        <v>525</v>
      </c>
      <c r="S352" s="240" t="s">
        <v>172</v>
      </c>
      <c r="T352" s="241" t="s">
        <v>172</v>
      </c>
      <c r="U352" s="221">
        <v>0.21</v>
      </c>
      <c r="V352" s="221">
        <f>ROUND(E352*U352,2)</f>
        <v>22.74</v>
      </c>
      <c r="W352" s="221"/>
      <c r="X352" s="221" t="s">
        <v>173</v>
      </c>
      <c r="Y352" s="221" t="s">
        <v>174</v>
      </c>
      <c r="Z352" s="210"/>
      <c r="AA352" s="210"/>
      <c r="AB352" s="210"/>
      <c r="AC352" s="210"/>
      <c r="AD352" s="210"/>
      <c r="AE352" s="210"/>
      <c r="AF352" s="210"/>
      <c r="AG352" s="210" t="s">
        <v>175</v>
      </c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2" x14ac:dyDescent="0.25">
      <c r="A353" s="217"/>
      <c r="B353" s="218"/>
      <c r="C353" s="258" t="s">
        <v>526</v>
      </c>
      <c r="D353" s="223"/>
      <c r="E353" s="224">
        <v>26.970700000000001</v>
      </c>
      <c r="F353" s="221"/>
      <c r="G353" s="221"/>
      <c r="H353" s="221"/>
      <c r="I353" s="221"/>
      <c r="J353" s="221"/>
      <c r="K353" s="221"/>
      <c r="L353" s="221"/>
      <c r="M353" s="221"/>
      <c r="N353" s="220"/>
      <c r="O353" s="220"/>
      <c r="P353" s="220"/>
      <c r="Q353" s="220"/>
      <c r="R353" s="221"/>
      <c r="S353" s="221"/>
      <c r="T353" s="221"/>
      <c r="U353" s="221"/>
      <c r="V353" s="221"/>
      <c r="W353" s="221"/>
      <c r="X353" s="221"/>
      <c r="Y353" s="221"/>
      <c r="Z353" s="210"/>
      <c r="AA353" s="210"/>
      <c r="AB353" s="210"/>
      <c r="AC353" s="210"/>
      <c r="AD353" s="210"/>
      <c r="AE353" s="210"/>
      <c r="AF353" s="210"/>
      <c r="AG353" s="210" t="s">
        <v>179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5">
      <c r="A354" s="217"/>
      <c r="B354" s="218"/>
      <c r="C354" s="258" t="s">
        <v>527</v>
      </c>
      <c r="D354" s="223"/>
      <c r="E354" s="224">
        <v>27.2821</v>
      </c>
      <c r="F354" s="221"/>
      <c r="G354" s="221"/>
      <c r="H354" s="221"/>
      <c r="I354" s="221"/>
      <c r="J354" s="221"/>
      <c r="K354" s="221"/>
      <c r="L354" s="221"/>
      <c r="M354" s="221"/>
      <c r="N354" s="220"/>
      <c r="O354" s="220"/>
      <c r="P354" s="220"/>
      <c r="Q354" s="220"/>
      <c r="R354" s="221"/>
      <c r="S354" s="221"/>
      <c r="T354" s="221"/>
      <c r="U354" s="221"/>
      <c r="V354" s="221"/>
      <c r="W354" s="221"/>
      <c r="X354" s="221"/>
      <c r="Y354" s="221"/>
      <c r="Z354" s="210"/>
      <c r="AA354" s="210"/>
      <c r="AB354" s="210"/>
      <c r="AC354" s="210"/>
      <c r="AD354" s="210"/>
      <c r="AE354" s="210"/>
      <c r="AF354" s="210"/>
      <c r="AG354" s="210" t="s">
        <v>179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5">
      <c r="A355" s="217"/>
      <c r="B355" s="218"/>
      <c r="C355" s="258" t="s">
        <v>528</v>
      </c>
      <c r="D355" s="223"/>
      <c r="E355" s="224">
        <v>27.039899999999999</v>
      </c>
      <c r="F355" s="221"/>
      <c r="G355" s="221"/>
      <c r="H355" s="221"/>
      <c r="I355" s="221"/>
      <c r="J355" s="221"/>
      <c r="K355" s="221"/>
      <c r="L355" s="221"/>
      <c r="M355" s="221"/>
      <c r="N355" s="220"/>
      <c r="O355" s="220"/>
      <c r="P355" s="220"/>
      <c r="Q355" s="220"/>
      <c r="R355" s="221"/>
      <c r="S355" s="221"/>
      <c r="T355" s="221"/>
      <c r="U355" s="221"/>
      <c r="V355" s="221"/>
      <c r="W355" s="221"/>
      <c r="X355" s="221"/>
      <c r="Y355" s="221"/>
      <c r="Z355" s="210"/>
      <c r="AA355" s="210"/>
      <c r="AB355" s="210"/>
      <c r="AC355" s="210"/>
      <c r="AD355" s="210"/>
      <c r="AE355" s="210"/>
      <c r="AF355" s="210"/>
      <c r="AG355" s="210" t="s">
        <v>179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5">
      <c r="A356" s="217"/>
      <c r="B356" s="218"/>
      <c r="C356" s="258" t="s">
        <v>529</v>
      </c>
      <c r="D356" s="223"/>
      <c r="E356" s="224">
        <v>26.970700000000001</v>
      </c>
      <c r="F356" s="221"/>
      <c r="G356" s="221"/>
      <c r="H356" s="221"/>
      <c r="I356" s="221"/>
      <c r="J356" s="221"/>
      <c r="K356" s="221"/>
      <c r="L356" s="221"/>
      <c r="M356" s="221"/>
      <c r="N356" s="220"/>
      <c r="O356" s="220"/>
      <c r="P356" s="220"/>
      <c r="Q356" s="220"/>
      <c r="R356" s="221"/>
      <c r="S356" s="221"/>
      <c r="T356" s="221"/>
      <c r="U356" s="221"/>
      <c r="V356" s="221"/>
      <c r="W356" s="221"/>
      <c r="X356" s="221"/>
      <c r="Y356" s="221"/>
      <c r="Z356" s="210"/>
      <c r="AA356" s="210"/>
      <c r="AB356" s="210"/>
      <c r="AC356" s="210"/>
      <c r="AD356" s="210"/>
      <c r="AE356" s="210"/>
      <c r="AF356" s="210"/>
      <c r="AG356" s="210" t="s">
        <v>179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1" x14ac:dyDescent="0.25">
      <c r="A357" s="235">
        <v>85</v>
      </c>
      <c r="B357" s="236" t="s">
        <v>530</v>
      </c>
      <c r="C357" s="256" t="s">
        <v>531</v>
      </c>
      <c r="D357" s="237" t="s">
        <v>198</v>
      </c>
      <c r="E357" s="238">
        <v>108.2634</v>
      </c>
      <c r="F357" s="239"/>
      <c r="G357" s="240">
        <f>ROUND(E357*F357,2)</f>
        <v>0</v>
      </c>
      <c r="H357" s="239"/>
      <c r="I357" s="240">
        <f>ROUND(E357*H357,2)</f>
        <v>0</v>
      </c>
      <c r="J357" s="239"/>
      <c r="K357" s="240">
        <f>ROUND(E357*J357,2)</f>
        <v>0</v>
      </c>
      <c r="L357" s="240">
        <v>21</v>
      </c>
      <c r="M357" s="240">
        <f>G357*(1+L357/100)</f>
        <v>0</v>
      </c>
      <c r="N357" s="238">
        <v>0</v>
      </c>
      <c r="O357" s="238">
        <f>ROUND(E357*N357,2)</f>
        <v>0</v>
      </c>
      <c r="P357" s="238">
        <v>8.0000000000000002E-3</v>
      </c>
      <c r="Q357" s="238">
        <f>ROUND(E357*P357,2)</f>
        <v>0.87</v>
      </c>
      <c r="R357" s="240" t="s">
        <v>525</v>
      </c>
      <c r="S357" s="240" t="s">
        <v>172</v>
      </c>
      <c r="T357" s="241" t="s">
        <v>172</v>
      </c>
      <c r="U357" s="221">
        <v>6.6000000000000003E-2</v>
      </c>
      <c r="V357" s="221">
        <f>ROUND(E357*U357,2)</f>
        <v>7.15</v>
      </c>
      <c r="W357" s="221"/>
      <c r="X357" s="221" t="s">
        <v>173</v>
      </c>
      <c r="Y357" s="221" t="s">
        <v>174</v>
      </c>
      <c r="Z357" s="210"/>
      <c r="AA357" s="210"/>
      <c r="AB357" s="210"/>
      <c r="AC357" s="210"/>
      <c r="AD357" s="210"/>
      <c r="AE357" s="210"/>
      <c r="AF357" s="210"/>
      <c r="AG357" s="210" t="s">
        <v>175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2" x14ac:dyDescent="0.25">
      <c r="A358" s="217"/>
      <c r="B358" s="218"/>
      <c r="C358" s="258" t="s">
        <v>532</v>
      </c>
      <c r="D358" s="223"/>
      <c r="E358" s="224">
        <v>108.2634</v>
      </c>
      <c r="F358" s="221"/>
      <c r="G358" s="221"/>
      <c r="H358" s="221"/>
      <c r="I358" s="221"/>
      <c r="J358" s="221"/>
      <c r="K358" s="221"/>
      <c r="L358" s="221"/>
      <c r="M358" s="221"/>
      <c r="N358" s="220"/>
      <c r="O358" s="220"/>
      <c r="P358" s="220"/>
      <c r="Q358" s="220"/>
      <c r="R358" s="221"/>
      <c r="S358" s="221"/>
      <c r="T358" s="221"/>
      <c r="U358" s="221"/>
      <c r="V358" s="221"/>
      <c r="W358" s="221"/>
      <c r="X358" s="221"/>
      <c r="Y358" s="221"/>
      <c r="Z358" s="210"/>
      <c r="AA358" s="210"/>
      <c r="AB358" s="210"/>
      <c r="AC358" s="210"/>
      <c r="AD358" s="210"/>
      <c r="AE358" s="210"/>
      <c r="AF358" s="210"/>
      <c r="AG358" s="210" t="s">
        <v>179</v>
      </c>
      <c r="AH358" s="210">
        <v>5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ht="20.399999999999999" outlineLevel="1" x14ac:dyDescent="0.25">
      <c r="A359" s="248">
        <v>86</v>
      </c>
      <c r="B359" s="249" t="s">
        <v>533</v>
      </c>
      <c r="C359" s="264" t="s">
        <v>534</v>
      </c>
      <c r="D359" s="250" t="s">
        <v>189</v>
      </c>
      <c r="E359" s="251">
        <v>4</v>
      </c>
      <c r="F359" s="252"/>
      <c r="G359" s="253">
        <f>ROUND(E359*F359,2)</f>
        <v>0</v>
      </c>
      <c r="H359" s="252"/>
      <c r="I359" s="253">
        <f>ROUND(E359*H359,2)</f>
        <v>0</v>
      </c>
      <c r="J359" s="252"/>
      <c r="K359" s="253">
        <f>ROUND(E359*J359,2)</f>
        <v>0</v>
      </c>
      <c r="L359" s="253">
        <v>21</v>
      </c>
      <c r="M359" s="253">
        <f>G359*(1+L359/100)</f>
        <v>0</v>
      </c>
      <c r="N359" s="251">
        <v>0</v>
      </c>
      <c r="O359" s="251">
        <f>ROUND(E359*N359,2)</f>
        <v>0</v>
      </c>
      <c r="P359" s="251">
        <v>0</v>
      </c>
      <c r="Q359" s="251">
        <f>ROUND(E359*P359,2)</f>
        <v>0</v>
      </c>
      <c r="R359" s="253"/>
      <c r="S359" s="253" t="s">
        <v>311</v>
      </c>
      <c r="T359" s="254" t="s">
        <v>312</v>
      </c>
      <c r="U359" s="221">
        <v>0</v>
      </c>
      <c r="V359" s="221">
        <f>ROUND(E359*U359,2)</f>
        <v>0</v>
      </c>
      <c r="W359" s="221"/>
      <c r="X359" s="221" t="s">
        <v>173</v>
      </c>
      <c r="Y359" s="221" t="s">
        <v>174</v>
      </c>
      <c r="Z359" s="210"/>
      <c r="AA359" s="210"/>
      <c r="AB359" s="210"/>
      <c r="AC359" s="210"/>
      <c r="AD359" s="210"/>
      <c r="AE359" s="210"/>
      <c r="AF359" s="210"/>
      <c r="AG359" s="210" t="s">
        <v>175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ht="20.399999999999999" outlineLevel="1" x14ac:dyDescent="0.25">
      <c r="A360" s="248">
        <v>87</v>
      </c>
      <c r="B360" s="249" t="s">
        <v>535</v>
      </c>
      <c r="C360" s="264" t="s">
        <v>536</v>
      </c>
      <c r="D360" s="250" t="s">
        <v>189</v>
      </c>
      <c r="E360" s="251">
        <v>2</v>
      </c>
      <c r="F360" s="252"/>
      <c r="G360" s="253">
        <f>ROUND(E360*F360,2)</f>
        <v>0</v>
      </c>
      <c r="H360" s="252"/>
      <c r="I360" s="253">
        <f>ROUND(E360*H360,2)</f>
        <v>0</v>
      </c>
      <c r="J360" s="252"/>
      <c r="K360" s="253">
        <f>ROUND(E360*J360,2)</f>
        <v>0</v>
      </c>
      <c r="L360" s="253">
        <v>21</v>
      </c>
      <c r="M360" s="253">
        <f>G360*(1+L360/100)</f>
        <v>0</v>
      </c>
      <c r="N360" s="251">
        <v>0</v>
      </c>
      <c r="O360" s="251">
        <f>ROUND(E360*N360,2)</f>
        <v>0</v>
      </c>
      <c r="P360" s="251">
        <v>0</v>
      </c>
      <c r="Q360" s="251">
        <f>ROUND(E360*P360,2)</f>
        <v>0</v>
      </c>
      <c r="R360" s="253"/>
      <c r="S360" s="253" t="s">
        <v>311</v>
      </c>
      <c r="T360" s="254" t="s">
        <v>312</v>
      </c>
      <c r="U360" s="221">
        <v>0</v>
      </c>
      <c r="V360" s="221">
        <f>ROUND(E360*U360,2)</f>
        <v>0</v>
      </c>
      <c r="W360" s="221"/>
      <c r="X360" s="221" t="s">
        <v>173</v>
      </c>
      <c r="Y360" s="221" t="s">
        <v>174</v>
      </c>
      <c r="Z360" s="210"/>
      <c r="AA360" s="210"/>
      <c r="AB360" s="210"/>
      <c r="AC360" s="210"/>
      <c r="AD360" s="210"/>
      <c r="AE360" s="210"/>
      <c r="AF360" s="210"/>
      <c r="AG360" s="210" t="s">
        <v>175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ht="20.399999999999999" outlineLevel="1" x14ac:dyDescent="0.25">
      <c r="A361" s="248">
        <v>88</v>
      </c>
      <c r="B361" s="249" t="s">
        <v>537</v>
      </c>
      <c r="C361" s="264" t="s">
        <v>538</v>
      </c>
      <c r="D361" s="250" t="s">
        <v>189</v>
      </c>
      <c r="E361" s="251">
        <v>1</v>
      </c>
      <c r="F361" s="252"/>
      <c r="G361" s="253">
        <f>ROUND(E361*F361,2)</f>
        <v>0</v>
      </c>
      <c r="H361" s="252"/>
      <c r="I361" s="253">
        <f>ROUND(E361*H361,2)</f>
        <v>0</v>
      </c>
      <c r="J361" s="252"/>
      <c r="K361" s="253">
        <f>ROUND(E361*J361,2)</f>
        <v>0</v>
      </c>
      <c r="L361" s="253">
        <v>21</v>
      </c>
      <c r="M361" s="253">
        <f>G361*(1+L361/100)</f>
        <v>0</v>
      </c>
      <c r="N361" s="251">
        <v>0</v>
      </c>
      <c r="O361" s="251">
        <f>ROUND(E361*N361,2)</f>
        <v>0</v>
      </c>
      <c r="P361" s="251">
        <v>0</v>
      </c>
      <c r="Q361" s="251">
        <f>ROUND(E361*P361,2)</f>
        <v>0</v>
      </c>
      <c r="R361" s="253"/>
      <c r="S361" s="253" t="s">
        <v>311</v>
      </c>
      <c r="T361" s="254" t="s">
        <v>312</v>
      </c>
      <c r="U361" s="221">
        <v>0</v>
      </c>
      <c r="V361" s="221">
        <f>ROUND(E361*U361,2)</f>
        <v>0</v>
      </c>
      <c r="W361" s="221"/>
      <c r="X361" s="221" t="s">
        <v>173</v>
      </c>
      <c r="Y361" s="221" t="s">
        <v>174</v>
      </c>
      <c r="Z361" s="210"/>
      <c r="AA361" s="210"/>
      <c r="AB361" s="210"/>
      <c r="AC361" s="210"/>
      <c r="AD361" s="210"/>
      <c r="AE361" s="210"/>
      <c r="AF361" s="210"/>
      <c r="AG361" s="210" t="s">
        <v>175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ht="20.399999999999999" outlineLevel="1" x14ac:dyDescent="0.25">
      <c r="A362" s="248">
        <v>89</v>
      </c>
      <c r="B362" s="249" t="s">
        <v>539</v>
      </c>
      <c r="C362" s="264" t="s">
        <v>540</v>
      </c>
      <c r="D362" s="250" t="s">
        <v>189</v>
      </c>
      <c r="E362" s="251">
        <v>3</v>
      </c>
      <c r="F362" s="252"/>
      <c r="G362" s="253">
        <f>ROUND(E362*F362,2)</f>
        <v>0</v>
      </c>
      <c r="H362" s="252"/>
      <c r="I362" s="253">
        <f>ROUND(E362*H362,2)</f>
        <v>0</v>
      </c>
      <c r="J362" s="252"/>
      <c r="K362" s="253">
        <f>ROUND(E362*J362,2)</f>
        <v>0</v>
      </c>
      <c r="L362" s="253">
        <v>21</v>
      </c>
      <c r="M362" s="253">
        <f>G362*(1+L362/100)</f>
        <v>0</v>
      </c>
      <c r="N362" s="251">
        <v>0</v>
      </c>
      <c r="O362" s="251">
        <f>ROUND(E362*N362,2)</f>
        <v>0</v>
      </c>
      <c r="P362" s="251">
        <v>0</v>
      </c>
      <c r="Q362" s="251">
        <f>ROUND(E362*P362,2)</f>
        <v>0</v>
      </c>
      <c r="R362" s="253"/>
      <c r="S362" s="253" t="s">
        <v>311</v>
      </c>
      <c r="T362" s="254" t="s">
        <v>312</v>
      </c>
      <c r="U362" s="221">
        <v>0</v>
      </c>
      <c r="V362" s="221">
        <f>ROUND(E362*U362,2)</f>
        <v>0</v>
      </c>
      <c r="W362" s="221"/>
      <c r="X362" s="221" t="s">
        <v>173</v>
      </c>
      <c r="Y362" s="221" t="s">
        <v>174</v>
      </c>
      <c r="Z362" s="210"/>
      <c r="AA362" s="210"/>
      <c r="AB362" s="210"/>
      <c r="AC362" s="210"/>
      <c r="AD362" s="210"/>
      <c r="AE362" s="210"/>
      <c r="AF362" s="210"/>
      <c r="AG362" s="210" t="s">
        <v>175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ht="20.399999999999999" outlineLevel="1" x14ac:dyDescent="0.25">
      <c r="A363" s="248">
        <v>90</v>
      </c>
      <c r="B363" s="249" t="s">
        <v>541</v>
      </c>
      <c r="C363" s="264" t="s">
        <v>542</v>
      </c>
      <c r="D363" s="250" t="s">
        <v>189</v>
      </c>
      <c r="E363" s="251">
        <v>3</v>
      </c>
      <c r="F363" s="252"/>
      <c r="G363" s="253">
        <f>ROUND(E363*F363,2)</f>
        <v>0</v>
      </c>
      <c r="H363" s="252"/>
      <c r="I363" s="253">
        <f>ROUND(E363*H363,2)</f>
        <v>0</v>
      </c>
      <c r="J363" s="252"/>
      <c r="K363" s="253">
        <f>ROUND(E363*J363,2)</f>
        <v>0</v>
      </c>
      <c r="L363" s="253">
        <v>21</v>
      </c>
      <c r="M363" s="253">
        <f>G363*(1+L363/100)</f>
        <v>0</v>
      </c>
      <c r="N363" s="251">
        <v>0</v>
      </c>
      <c r="O363" s="251">
        <f>ROUND(E363*N363,2)</f>
        <v>0</v>
      </c>
      <c r="P363" s="251">
        <v>0</v>
      </c>
      <c r="Q363" s="251">
        <f>ROUND(E363*P363,2)</f>
        <v>0</v>
      </c>
      <c r="R363" s="253"/>
      <c r="S363" s="253" t="s">
        <v>311</v>
      </c>
      <c r="T363" s="254" t="s">
        <v>312</v>
      </c>
      <c r="U363" s="221">
        <v>0</v>
      </c>
      <c r="V363" s="221">
        <f>ROUND(E363*U363,2)</f>
        <v>0</v>
      </c>
      <c r="W363" s="221"/>
      <c r="X363" s="221" t="s">
        <v>173</v>
      </c>
      <c r="Y363" s="221" t="s">
        <v>174</v>
      </c>
      <c r="Z363" s="210"/>
      <c r="AA363" s="210"/>
      <c r="AB363" s="210"/>
      <c r="AC363" s="210"/>
      <c r="AD363" s="210"/>
      <c r="AE363" s="210"/>
      <c r="AF363" s="210"/>
      <c r="AG363" s="210" t="s">
        <v>175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ht="20.399999999999999" outlineLevel="1" x14ac:dyDescent="0.25">
      <c r="A364" s="248">
        <v>91</v>
      </c>
      <c r="B364" s="249" t="s">
        <v>543</v>
      </c>
      <c r="C364" s="264" t="s">
        <v>544</v>
      </c>
      <c r="D364" s="250" t="s">
        <v>189</v>
      </c>
      <c r="E364" s="251">
        <v>3</v>
      </c>
      <c r="F364" s="252"/>
      <c r="G364" s="253">
        <f>ROUND(E364*F364,2)</f>
        <v>0</v>
      </c>
      <c r="H364" s="252"/>
      <c r="I364" s="253">
        <f>ROUND(E364*H364,2)</f>
        <v>0</v>
      </c>
      <c r="J364" s="252"/>
      <c r="K364" s="253">
        <f>ROUND(E364*J364,2)</f>
        <v>0</v>
      </c>
      <c r="L364" s="253">
        <v>21</v>
      </c>
      <c r="M364" s="253">
        <f>G364*(1+L364/100)</f>
        <v>0</v>
      </c>
      <c r="N364" s="251">
        <v>0</v>
      </c>
      <c r="O364" s="251">
        <f>ROUND(E364*N364,2)</f>
        <v>0</v>
      </c>
      <c r="P364" s="251">
        <v>0</v>
      </c>
      <c r="Q364" s="251">
        <f>ROUND(E364*P364,2)</f>
        <v>0</v>
      </c>
      <c r="R364" s="253"/>
      <c r="S364" s="253" t="s">
        <v>311</v>
      </c>
      <c r="T364" s="254" t="s">
        <v>312</v>
      </c>
      <c r="U364" s="221">
        <v>0</v>
      </c>
      <c r="V364" s="221">
        <f>ROUND(E364*U364,2)</f>
        <v>0</v>
      </c>
      <c r="W364" s="221"/>
      <c r="X364" s="221" t="s">
        <v>173</v>
      </c>
      <c r="Y364" s="221" t="s">
        <v>174</v>
      </c>
      <c r="Z364" s="210"/>
      <c r="AA364" s="210"/>
      <c r="AB364" s="210"/>
      <c r="AC364" s="210"/>
      <c r="AD364" s="210"/>
      <c r="AE364" s="210"/>
      <c r="AF364" s="210"/>
      <c r="AG364" s="210" t="s">
        <v>175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ht="20.399999999999999" outlineLevel="1" x14ac:dyDescent="0.25">
      <c r="A365" s="248">
        <v>92</v>
      </c>
      <c r="B365" s="249" t="s">
        <v>545</v>
      </c>
      <c r="C365" s="264" t="s">
        <v>546</v>
      </c>
      <c r="D365" s="250" t="s">
        <v>189</v>
      </c>
      <c r="E365" s="251">
        <v>3</v>
      </c>
      <c r="F365" s="252"/>
      <c r="G365" s="253">
        <f>ROUND(E365*F365,2)</f>
        <v>0</v>
      </c>
      <c r="H365" s="252"/>
      <c r="I365" s="253">
        <f>ROUND(E365*H365,2)</f>
        <v>0</v>
      </c>
      <c r="J365" s="252"/>
      <c r="K365" s="253">
        <f>ROUND(E365*J365,2)</f>
        <v>0</v>
      </c>
      <c r="L365" s="253">
        <v>21</v>
      </c>
      <c r="M365" s="253">
        <f>G365*(1+L365/100)</f>
        <v>0</v>
      </c>
      <c r="N365" s="251">
        <v>0</v>
      </c>
      <c r="O365" s="251">
        <f>ROUND(E365*N365,2)</f>
        <v>0</v>
      </c>
      <c r="P365" s="251">
        <v>0</v>
      </c>
      <c r="Q365" s="251">
        <f>ROUND(E365*P365,2)</f>
        <v>0</v>
      </c>
      <c r="R365" s="253"/>
      <c r="S365" s="253" t="s">
        <v>311</v>
      </c>
      <c r="T365" s="254" t="s">
        <v>312</v>
      </c>
      <c r="U365" s="221">
        <v>0</v>
      </c>
      <c r="V365" s="221">
        <f>ROUND(E365*U365,2)</f>
        <v>0</v>
      </c>
      <c r="W365" s="221"/>
      <c r="X365" s="221" t="s">
        <v>173</v>
      </c>
      <c r="Y365" s="221" t="s">
        <v>174</v>
      </c>
      <c r="Z365" s="210"/>
      <c r="AA365" s="210"/>
      <c r="AB365" s="210"/>
      <c r="AC365" s="210"/>
      <c r="AD365" s="210"/>
      <c r="AE365" s="210"/>
      <c r="AF365" s="210"/>
      <c r="AG365" s="210" t="s">
        <v>175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ht="20.399999999999999" outlineLevel="1" x14ac:dyDescent="0.25">
      <c r="A366" s="248">
        <v>93</v>
      </c>
      <c r="B366" s="249" t="s">
        <v>547</v>
      </c>
      <c r="C366" s="264" t="s">
        <v>548</v>
      </c>
      <c r="D366" s="250" t="s">
        <v>189</v>
      </c>
      <c r="E366" s="251">
        <v>3</v>
      </c>
      <c r="F366" s="252"/>
      <c r="G366" s="253">
        <f>ROUND(E366*F366,2)</f>
        <v>0</v>
      </c>
      <c r="H366" s="252"/>
      <c r="I366" s="253">
        <f>ROUND(E366*H366,2)</f>
        <v>0</v>
      </c>
      <c r="J366" s="252"/>
      <c r="K366" s="253">
        <f>ROUND(E366*J366,2)</f>
        <v>0</v>
      </c>
      <c r="L366" s="253">
        <v>21</v>
      </c>
      <c r="M366" s="253">
        <f>G366*(1+L366/100)</f>
        <v>0</v>
      </c>
      <c r="N366" s="251">
        <v>0</v>
      </c>
      <c r="O366" s="251">
        <f>ROUND(E366*N366,2)</f>
        <v>0</v>
      </c>
      <c r="P366" s="251">
        <v>0</v>
      </c>
      <c r="Q366" s="251">
        <f>ROUND(E366*P366,2)</f>
        <v>0</v>
      </c>
      <c r="R366" s="253"/>
      <c r="S366" s="253" t="s">
        <v>311</v>
      </c>
      <c r="T366" s="254" t="s">
        <v>312</v>
      </c>
      <c r="U366" s="221">
        <v>0</v>
      </c>
      <c r="V366" s="221">
        <f>ROUND(E366*U366,2)</f>
        <v>0</v>
      </c>
      <c r="W366" s="221"/>
      <c r="X366" s="221" t="s">
        <v>173</v>
      </c>
      <c r="Y366" s="221" t="s">
        <v>174</v>
      </c>
      <c r="Z366" s="210"/>
      <c r="AA366" s="210"/>
      <c r="AB366" s="210"/>
      <c r="AC366" s="210"/>
      <c r="AD366" s="210"/>
      <c r="AE366" s="210"/>
      <c r="AF366" s="210"/>
      <c r="AG366" s="210" t="s">
        <v>175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ht="20.399999999999999" outlineLevel="1" x14ac:dyDescent="0.25">
      <c r="A367" s="248">
        <v>94</v>
      </c>
      <c r="B367" s="249" t="s">
        <v>549</v>
      </c>
      <c r="C367" s="264" t="s">
        <v>550</v>
      </c>
      <c r="D367" s="250" t="s">
        <v>189</v>
      </c>
      <c r="E367" s="251">
        <v>3</v>
      </c>
      <c r="F367" s="252"/>
      <c r="G367" s="253">
        <f>ROUND(E367*F367,2)</f>
        <v>0</v>
      </c>
      <c r="H367" s="252"/>
      <c r="I367" s="253">
        <f>ROUND(E367*H367,2)</f>
        <v>0</v>
      </c>
      <c r="J367" s="252"/>
      <c r="K367" s="253">
        <f>ROUND(E367*J367,2)</f>
        <v>0</v>
      </c>
      <c r="L367" s="253">
        <v>21</v>
      </c>
      <c r="M367" s="253">
        <f>G367*(1+L367/100)</f>
        <v>0</v>
      </c>
      <c r="N367" s="251">
        <v>0</v>
      </c>
      <c r="O367" s="251">
        <f>ROUND(E367*N367,2)</f>
        <v>0</v>
      </c>
      <c r="P367" s="251">
        <v>0</v>
      </c>
      <c r="Q367" s="251">
        <f>ROUND(E367*P367,2)</f>
        <v>0</v>
      </c>
      <c r="R367" s="253"/>
      <c r="S367" s="253" t="s">
        <v>311</v>
      </c>
      <c r="T367" s="254" t="s">
        <v>312</v>
      </c>
      <c r="U367" s="221">
        <v>0</v>
      </c>
      <c r="V367" s="221">
        <f>ROUND(E367*U367,2)</f>
        <v>0</v>
      </c>
      <c r="W367" s="221"/>
      <c r="X367" s="221" t="s">
        <v>173</v>
      </c>
      <c r="Y367" s="221" t="s">
        <v>174</v>
      </c>
      <c r="Z367" s="210"/>
      <c r="AA367" s="210"/>
      <c r="AB367" s="210"/>
      <c r="AC367" s="210"/>
      <c r="AD367" s="210"/>
      <c r="AE367" s="210"/>
      <c r="AF367" s="210"/>
      <c r="AG367" s="210" t="s">
        <v>175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x14ac:dyDescent="0.25">
      <c r="A368" s="228" t="s">
        <v>166</v>
      </c>
      <c r="B368" s="229" t="s">
        <v>122</v>
      </c>
      <c r="C368" s="255" t="s">
        <v>123</v>
      </c>
      <c r="D368" s="230"/>
      <c r="E368" s="231"/>
      <c r="F368" s="232"/>
      <c r="G368" s="232">
        <f>SUMIF(AG369:AG395,"&lt;&gt;NOR",G369:G395)</f>
        <v>0</v>
      </c>
      <c r="H368" s="232"/>
      <c r="I368" s="232">
        <f>SUM(I369:I395)</f>
        <v>0</v>
      </c>
      <c r="J368" s="232"/>
      <c r="K368" s="232">
        <f>SUM(K369:K395)</f>
        <v>0</v>
      </c>
      <c r="L368" s="232"/>
      <c r="M368" s="232">
        <f>SUM(M369:M395)</f>
        <v>0</v>
      </c>
      <c r="N368" s="231"/>
      <c r="O368" s="231">
        <f>SUM(O369:O395)</f>
        <v>1.07</v>
      </c>
      <c r="P368" s="231"/>
      <c r="Q368" s="231">
        <f>SUM(Q369:Q395)</f>
        <v>0</v>
      </c>
      <c r="R368" s="232"/>
      <c r="S368" s="232"/>
      <c r="T368" s="233"/>
      <c r="U368" s="227"/>
      <c r="V368" s="227">
        <f>SUM(V369:V395)</f>
        <v>51.13</v>
      </c>
      <c r="W368" s="227"/>
      <c r="X368" s="227"/>
      <c r="Y368" s="227"/>
      <c r="AG368" t="s">
        <v>167</v>
      </c>
    </row>
    <row r="369" spans="1:60" ht="20.399999999999999" outlineLevel="1" x14ac:dyDescent="0.25">
      <c r="A369" s="235">
        <v>95</v>
      </c>
      <c r="B369" s="236" t="s">
        <v>551</v>
      </c>
      <c r="C369" s="256" t="s">
        <v>552</v>
      </c>
      <c r="D369" s="237" t="s">
        <v>198</v>
      </c>
      <c r="E369" s="238">
        <v>37.17</v>
      </c>
      <c r="F369" s="239"/>
      <c r="G369" s="240">
        <f>ROUND(E369*F369,2)</f>
        <v>0</v>
      </c>
      <c r="H369" s="239"/>
      <c r="I369" s="240">
        <f>ROUND(E369*H369,2)</f>
        <v>0</v>
      </c>
      <c r="J369" s="239"/>
      <c r="K369" s="240">
        <f>ROUND(E369*J369,2)</f>
        <v>0</v>
      </c>
      <c r="L369" s="240">
        <v>21</v>
      </c>
      <c r="M369" s="240">
        <f>G369*(1+L369/100)</f>
        <v>0</v>
      </c>
      <c r="N369" s="238">
        <v>0</v>
      </c>
      <c r="O369" s="238">
        <f>ROUND(E369*N369,2)</f>
        <v>0</v>
      </c>
      <c r="P369" s="238">
        <v>0</v>
      </c>
      <c r="Q369" s="238">
        <f>ROUND(E369*P369,2)</f>
        <v>0</v>
      </c>
      <c r="R369" s="240" t="s">
        <v>553</v>
      </c>
      <c r="S369" s="240" t="s">
        <v>172</v>
      </c>
      <c r="T369" s="241" t="s">
        <v>172</v>
      </c>
      <c r="U369" s="221">
        <v>0.02</v>
      </c>
      <c r="V369" s="221">
        <f>ROUND(E369*U369,2)</f>
        <v>0.74</v>
      </c>
      <c r="W369" s="221"/>
      <c r="X369" s="221" t="s">
        <v>173</v>
      </c>
      <c r="Y369" s="221" t="s">
        <v>174</v>
      </c>
      <c r="Z369" s="210"/>
      <c r="AA369" s="210"/>
      <c r="AB369" s="210"/>
      <c r="AC369" s="210"/>
      <c r="AD369" s="210"/>
      <c r="AE369" s="210"/>
      <c r="AF369" s="210"/>
      <c r="AG369" s="210" t="s">
        <v>175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2" x14ac:dyDescent="0.25">
      <c r="A370" s="217"/>
      <c r="B370" s="218"/>
      <c r="C370" s="258" t="s">
        <v>290</v>
      </c>
      <c r="D370" s="223"/>
      <c r="E370" s="224">
        <v>18.72</v>
      </c>
      <c r="F370" s="221"/>
      <c r="G370" s="221"/>
      <c r="H370" s="221"/>
      <c r="I370" s="221"/>
      <c r="J370" s="221"/>
      <c r="K370" s="221"/>
      <c r="L370" s="221"/>
      <c r="M370" s="221"/>
      <c r="N370" s="220"/>
      <c r="O370" s="220"/>
      <c r="P370" s="220"/>
      <c r="Q370" s="220"/>
      <c r="R370" s="221"/>
      <c r="S370" s="221"/>
      <c r="T370" s="221"/>
      <c r="U370" s="221"/>
      <c r="V370" s="221"/>
      <c r="W370" s="221"/>
      <c r="X370" s="221"/>
      <c r="Y370" s="221"/>
      <c r="Z370" s="210"/>
      <c r="AA370" s="210"/>
      <c r="AB370" s="210"/>
      <c r="AC370" s="210"/>
      <c r="AD370" s="210"/>
      <c r="AE370" s="210"/>
      <c r="AF370" s="210"/>
      <c r="AG370" s="210" t="s">
        <v>179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3" x14ac:dyDescent="0.25">
      <c r="A371" s="217"/>
      <c r="B371" s="218"/>
      <c r="C371" s="258" t="s">
        <v>293</v>
      </c>
      <c r="D371" s="223"/>
      <c r="E371" s="224">
        <v>18.45</v>
      </c>
      <c r="F371" s="221"/>
      <c r="G371" s="221"/>
      <c r="H371" s="221"/>
      <c r="I371" s="221"/>
      <c r="J371" s="221"/>
      <c r="K371" s="221"/>
      <c r="L371" s="221"/>
      <c r="M371" s="221"/>
      <c r="N371" s="220"/>
      <c r="O371" s="220"/>
      <c r="P371" s="220"/>
      <c r="Q371" s="220"/>
      <c r="R371" s="221"/>
      <c r="S371" s="221"/>
      <c r="T371" s="221"/>
      <c r="U371" s="221"/>
      <c r="V371" s="221"/>
      <c r="W371" s="221"/>
      <c r="X371" s="221"/>
      <c r="Y371" s="221"/>
      <c r="Z371" s="210"/>
      <c r="AA371" s="210"/>
      <c r="AB371" s="210"/>
      <c r="AC371" s="210"/>
      <c r="AD371" s="210"/>
      <c r="AE371" s="210"/>
      <c r="AF371" s="210"/>
      <c r="AG371" s="210" t="s">
        <v>179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1" x14ac:dyDescent="0.25">
      <c r="A372" s="235">
        <v>96</v>
      </c>
      <c r="B372" s="236" t="s">
        <v>554</v>
      </c>
      <c r="C372" s="256" t="s">
        <v>555</v>
      </c>
      <c r="D372" s="237" t="s">
        <v>198</v>
      </c>
      <c r="E372" s="238">
        <v>37.17</v>
      </c>
      <c r="F372" s="239"/>
      <c r="G372" s="240">
        <f>ROUND(E372*F372,2)</f>
        <v>0</v>
      </c>
      <c r="H372" s="239"/>
      <c r="I372" s="240">
        <f>ROUND(E372*H372,2)</f>
        <v>0</v>
      </c>
      <c r="J372" s="239"/>
      <c r="K372" s="240">
        <f>ROUND(E372*J372,2)</f>
        <v>0</v>
      </c>
      <c r="L372" s="240">
        <v>21</v>
      </c>
      <c r="M372" s="240">
        <f>G372*(1+L372/100)</f>
        <v>0</v>
      </c>
      <c r="N372" s="238">
        <v>2.1000000000000001E-4</v>
      </c>
      <c r="O372" s="238">
        <f>ROUND(E372*N372,2)</f>
        <v>0.01</v>
      </c>
      <c r="P372" s="238">
        <v>0</v>
      </c>
      <c r="Q372" s="238">
        <f>ROUND(E372*P372,2)</f>
        <v>0</v>
      </c>
      <c r="R372" s="240" t="s">
        <v>553</v>
      </c>
      <c r="S372" s="240" t="s">
        <v>172</v>
      </c>
      <c r="T372" s="241" t="s">
        <v>172</v>
      </c>
      <c r="U372" s="221">
        <v>0.05</v>
      </c>
      <c r="V372" s="221">
        <f>ROUND(E372*U372,2)</f>
        <v>1.86</v>
      </c>
      <c r="W372" s="221"/>
      <c r="X372" s="221" t="s">
        <v>173</v>
      </c>
      <c r="Y372" s="221" t="s">
        <v>174</v>
      </c>
      <c r="Z372" s="210"/>
      <c r="AA372" s="210"/>
      <c r="AB372" s="210"/>
      <c r="AC372" s="210"/>
      <c r="AD372" s="210"/>
      <c r="AE372" s="210"/>
      <c r="AF372" s="210"/>
      <c r="AG372" s="210" t="s">
        <v>175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2" x14ac:dyDescent="0.25">
      <c r="A373" s="217"/>
      <c r="B373" s="218"/>
      <c r="C373" s="258" t="s">
        <v>556</v>
      </c>
      <c r="D373" s="223"/>
      <c r="E373" s="224">
        <v>37.17</v>
      </c>
      <c r="F373" s="221"/>
      <c r="G373" s="221"/>
      <c r="H373" s="221"/>
      <c r="I373" s="221"/>
      <c r="J373" s="221"/>
      <c r="K373" s="221"/>
      <c r="L373" s="221"/>
      <c r="M373" s="221"/>
      <c r="N373" s="220"/>
      <c r="O373" s="220"/>
      <c r="P373" s="220"/>
      <c r="Q373" s="220"/>
      <c r="R373" s="221"/>
      <c r="S373" s="221"/>
      <c r="T373" s="221"/>
      <c r="U373" s="221"/>
      <c r="V373" s="221"/>
      <c r="W373" s="221"/>
      <c r="X373" s="221"/>
      <c r="Y373" s="221"/>
      <c r="Z373" s="210"/>
      <c r="AA373" s="210"/>
      <c r="AB373" s="210"/>
      <c r="AC373" s="210"/>
      <c r="AD373" s="210"/>
      <c r="AE373" s="210"/>
      <c r="AF373" s="210"/>
      <c r="AG373" s="210" t="s">
        <v>179</v>
      </c>
      <c r="AH373" s="210">
        <v>5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1" x14ac:dyDescent="0.25">
      <c r="A374" s="235">
        <v>97</v>
      </c>
      <c r="B374" s="236" t="s">
        <v>557</v>
      </c>
      <c r="C374" s="256" t="s">
        <v>558</v>
      </c>
      <c r="D374" s="237" t="s">
        <v>207</v>
      </c>
      <c r="E374" s="238">
        <v>2.4</v>
      </c>
      <c r="F374" s="239"/>
      <c r="G374" s="240">
        <f>ROUND(E374*F374,2)</f>
        <v>0</v>
      </c>
      <c r="H374" s="239"/>
      <c r="I374" s="240">
        <f>ROUND(E374*H374,2)</f>
        <v>0</v>
      </c>
      <c r="J374" s="239"/>
      <c r="K374" s="240">
        <f>ROUND(E374*J374,2)</f>
        <v>0</v>
      </c>
      <c r="L374" s="240">
        <v>21</v>
      </c>
      <c r="M374" s="240">
        <f>G374*(1+L374/100)</f>
        <v>0</v>
      </c>
      <c r="N374" s="238">
        <v>0</v>
      </c>
      <c r="O374" s="238">
        <f>ROUND(E374*N374,2)</f>
        <v>0</v>
      </c>
      <c r="P374" s="238">
        <v>0</v>
      </c>
      <c r="Q374" s="238">
        <f>ROUND(E374*P374,2)</f>
        <v>0</v>
      </c>
      <c r="R374" s="240" t="s">
        <v>553</v>
      </c>
      <c r="S374" s="240" t="s">
        <v>172</v>
      </c>
      <c r="T374" s="241" t="s">
        <v>172</v>
      </c>
      <c r="U374" s="221">
        <v>0.15</v>
      </c>
      <c r="V374" s="221">
        <f>ROUND(E374*U374,2)</f>
        <v>0.36</v>
      </c>
      <c r="W374" s="221"/>
      <c r="X374" s="221" t="s">
        <v>173</v>
      </c>
      <c r="Y374" s="221" t="s">
        <v>174</v>
      </c>
      <c r="Z374" s="210"/>
      <c r="AA374" s="210"/>
      <c r="AB374" s="210"/>
      <c r="AC374" s="210"/>
      <c r="AD374" s="210"/>
      <c r="AE374" s="210"/>
      <c r="AF374" s="210"/>
      <c r="AG374" s="210" t="s">
        <v>175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2" x14ac:dyDescent="0.25">
      <c r="A375" s="217"/>
      <c r="B375" s="218"/>
      <c r="C375" s="258" t="s">
        <v>559</v>
      </c>
      <c r="D375" s="223"/>
      <c r="E375" s="224">
        <v>2.4</v>
      </c>
      <c r="F375" s="221"/>
      <c r="G375" s="221"/>
      <c r="H375" s="221"/>
      <c r="I375" s="221"/>
      <c r="J375" s="221"/>
      <c r="K375" s="221"/>
      <c r="L375" s="221"/>
      <c r="M375" s="221"/>
      <c r="N375" s="220"/>
      <c r="O375" s="220"/>
      <c r="P375" s="220"/>
      <c r="Q375" s="220"/>
      <c r="R375" s="221"/>
      <c r="S375" s="221"/>
      <c r="T375" s="221"/>
      <c r="U375" s="221"/>
      <c r="V375" s="221"/>
      <c r="W375" s="221"/>
      <c r="X375" s="221"/>
      <c r="Y375" s="221"/>
      <c r="Z375" s="210"/>
      <c r="AA375" s="210"/>
      <c r="AB375" s="210"/>
      <c r="AC375" s="210"/>
      <c r="AD375" s="210"/>
      <c r="AE375" s="210"/>
      <c r="AF375" s="210"/>
      <c r="AG375" s="210" t="s">
        <v>179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ht="20.399999999999999" outlineLevel="1" x14ac:dyDescent="0.25">
      <c r="A376" s="235">
        <v>98</v>
      </c>
      <c r="B376" s="236" t="s">
        <v>560</v>
      </c>
      <c r="C376" s="256" t="s">
        <v>561</v>
      </c>
      <c r="D376" s="237" t="s">
        <v>198</v>
      </c>
      <c r="E376" s="238">
        <v>37.17</v>
      </c>
      <c r="F376" s="239"/>
      <c r="G376" s="240">
        <f>ROUND(E376*F376,2)</f>
        <v>0</v>
      </c>
      <c r="H376" s="239"/>
      <c r="I376" s="240">
        <f>ROUND(E376*H376,2)</f>
        <v>0</v>
      </c>
      <c r="J376" s="239"/>
      <c r="K376" s="240">
        <f>ROUND(E376*J376,2)</f>
        <v>0</v>
      </c>
      <c r="L376" s="240">
        <v>21</v>
      </c>
      <c r="M376" s="240">
        <f>G376*(1+L376/100)</f>
        <v>0</v>
      </c>
      <c r="N376" s="238">
        <v>3.9899999999999996E-3</v>
      </c>
      <c r="O376" s="238">
        <f>ROUND(E376*N376,2)</f>
        <v>0.15</v>
      </c>
      <c r="P376" s="238">
        <v>0</v>
      </c>
      <c r="Q376" s="238">
        <f>ROUND(E376*P376,2)</f>
        <v>0</v>
      </c>
      <c r="R376" s="240" t="s">
        <v>553</v>
      </c>
      <c r="S376" s="240" t="s">
        <v>172</v>
      </c>
      <c r="T376" s="241" t="s">
        <v>172</v>
      </c>
      <c r="U376" s="221">
        <v>0.98</v>
      </c>
      <c r="V376" s="221">
        <f>ROUND(E376*U376,2)</f>
        <v>36.43</v>
      </c>
      <c r="W376" s="221"/>
      <c r="X376" s="221" t="s">
        <v>173</v>
      </c>
      <c r="Y376" s="221" t="s">
        <v>174</v>
      </c>
      <c r="Z376" s="210"/>
      <c r="AA376" s="210"/>
      <c r="AB376" s="210"/>
      <c r="AC376" s="210"/>
      <c r="AD376" s="210"/>
      <c r="AE376" s="210"/>
      <c r="AF376" s="210"/>
      <c r="AG376" s="210" t="s">
        <v>175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2" x14ac:dyDescent="0.25">
      <c r="A377" s="217"/>
      <c r="B377" s="218"/>
      <c r="C377" s="258" t="s">
        <v>556</v>
      </c>
      <c r="D377" s="223"/>
      <c r="E377" s="224">
        <v>37.17</v>
      </c>
      <c r="F377" s="221"/>
      <c r="G377" s="221"/>
      <c r="H377" s="221"/>
      <c r="I377" s="221"/>
      <c r="J377" s="221"/>
      <c r="K377" s="221"/>
      <c r="L377" s="221"/>
      <c r="M377" s="221"/>
      <c r="N377" s="220"/>
      <c r="O377" s="220"/>
      <c r="P377" s="220"/>
      <c r="Q377" s="220"/>
      <c r="R377" s="221"/>
      <c r="S377" s="221"/>
      <c r="T377" s="221"/>
      <c r="U377" s="221"/>
      <c r="V377" s="221"/>
      <c r="W377" s="221"/>
      <c r="X377" s="221"/>
      <c r="Y377" s="221"/>
      <c r="Z377" s="210"/>
      <c r="AA377" s="210"/>
      <c r="AB377" s="210"/>
      <c r="AC377" s="210"/>
      <c r="AD377" s="210"/>
      <c r="AE377" s="210"/>
      <c r="AF377" s="210"/>
      <c r="AG377" s="210" t="s">
        <v>179</v>
      </c>
      <c r="AH377" s="210">
        <v>5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1" x14ac:dyDescent="0.25">
      <c r="A378" s="235">
        <v>99</v>
      </c>
      <c r="B378" s="236" t="s">
        <v>562</v>
      </c>
      <c r="C378" s="256" t="s">
        <v>563</v>
      </c>
      <c r="D378" s="237" t="s">
        <v>207</v>
      </c>
      <c r="E378" s="238">
        <v>167.68</v>
      </c>
      <c r="F378" s="239"/>
      <c r="G378" s="240">
        <f>ROUND(E378*F378,2)</f>
        <v>0</v>
      </c>
      <c r="H378" s="239"/>
      <c r="I378" s="240">
        <f>ROUND(E378*H378,2)</f>
        <v>0</v>
      </c>
      <c r="J378" s="239"/>
      <c r="K378" s="240">
        <f>ROUND(E378*J378,2)</f>
        <v>0</v>
      </c>
      <c r="L378" s="240">
        <v>21</v>
      </c>
      <c r="M378" s="240">
        <f>G378*(1+L378/100)</f>
        <v>0</v>
      </c>
      <c r="N378" s="238">
        <v>4.0000000000000003E-5</v>
      </c>
      <c r="O378" s="238">
        <f>ROUND(E378*N378,2)</f>
        <v>0.01</v>
      </c>
      <c r="P378" s="238">
        <v>0</v>
      </c>
      <c r="Q378" s="238">
        <f>ROUND(E378*P378,2)</f>
        <v>0</v>
      </c>
      <c r="R378" s="240" t="s">
        <v>553</v>
      </c>
      <c r="S378" s="240" t="s">
        <v>172</v>
      </c>
      <c r="T378" s="241" t="s">
        <v>172</v>
      </c>
      <c r="U378" s="221">
        <v>7.0000000000000007E-2</v>
      </c>
      <c r="V378" s="221">
        <f>ROUND(E378*U378,2)</f>
        <v>11.74</v>
      </c>
      <c r="W378" s="221"/>
      <c r="X378" s="221" t="s">
        <v>173</v>
      </c>
      <c r="Y378" s="221" t="s">
        <v>174</v>
      </c>
      <c r="Z378" s="210"/>
      <c r="AA378" s="210"/>
      <c r="AB378" s="210"/>
      <c r="AC378" s="210"/>
      <c r="AD378" s="210"/>
      <c r="AE378" s="210"/>
      <c r="AF378" s="210"/>
      <c r="AG378" s="210" t="s">
        <v>175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2" x14ac:dyDescent="0.25">
      <c r="A379" s="217"/>
      <c r="B379" s="218"/>
      <c r="C379" s="259" t="s">
        <v>564</v>
      </c>
      <c r="D379" s="244"/>
      <c r="E379" s="244"/>
      <c r="F379" s="244"/>
      <c r="G379" s="244"/>
      <c r="H379" s="221"/>
      <c r="I379" s="221"/>
      <c r="J379" s="221"/>
      <c r="K379" s="221"/>
      <c r="L379" s="221"/>
      <c r="M379" s="221"/>
      <c r="N379" s="220"/>
      <c r="O379" s="220"/>
      <c r="P379" s="220"/>
      <c r="Q379" s="220"/>
      <c r="R379" s="221"/>
      <c r="S379" s="221"/>
      <c r="T379" s="221"/>
      <c r="U379" s="221"/>
      <c r="V379" s="221"/>
      <c r="W379" s="221"/>
      <c r="X379" s="221"/>
      <c r="Y379" s="221"/>
      <c r="Z379" s="210"/>
      <c r="AA379" s="210"/>
      <c r="AB379" s="210"/>
      <c r="AC379" s="210"/>
      <c r="AD379" s="210"/>
      <c r="AE379" s="210"/>
      <c r="AF379" s="210"/>
      <c r="AG379" s="210" t="s">
        <v>212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2" x14ac:dyDescent="0.25">
      <c r="A380" s="217"/>
      <c r="B380" s="218"/>
      <c r="C380" s="258" t="s">
        <v>565</v>
      </c>
      <c r="D380" s="223"/>
      <c r="E380" s="224"/>
      <c r="F380" s="221"/>
      <c r="G380" s="221"/>
      <c r="H380" s="221"/>
      <c r="I380" s="221"/>
      <c r="J380" s="221"/>
      <c r="K380" s="221"/>
      <c r="L380" s="221"/>
      <c r="M380" s="221"/>
      <c r="N380" s="220"/>
      <c r="O380" s="220"/>
      <c r="P380" s="220"/>
      <c r="Q380" s="220"/>
      <c r="R380" s="221"/>
      <c r="S380" s="221"/>
      <c r="T380" s="221"/>
      <c r="U380" s="221"/>
      <c r="V380" s="221"/>
      <c r="W380" s="221"/>
      <c r="X380" s="221"/>
      <c r="Y380" s="221"/>
      <c r="Z380" s="210"/>
      <c r="AA380" s="210"/>
      <c r="AB380" s="210"/>
      <c r="AC380" s="210"/>
      <c r="AD380" s="210"/>
      <c r="AE380" s="210"/>
      <c r="AF380" s="210"/>
      <c r="AG380" s="210" t="s">
        <v>179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5">
      <c r="A381" s="217"/>
      <c r="B381" s="218"/>
      <c r="C381" s="258" t="s">
        <v>566</v>
      </c>
      <c r="D381" s="223"/>
      <c r="E381" s="224">
        <v>46.62</v>
      </c>
      <c r="F381" s="221"/>
      <c r="G381" s="221"/>
      <c r="H381" s="221"/>
      <c r="I381" s="221"/>
      <c r="J381" s="221"/>
      <c r="K381" s="221"/>
      <c r="L381" s="221"/>
      <c r="M381" s="221"/>
      <c r="N381" s="220"/>
      <c r="O381" s="220"/>
      <c r="P381" s="220"/>
      <c r="Q381" s="220"/>
      <c r="R381" s="221"/>
      <c r="S381" s="221"/>
      <c r="T381" s="221"/>
      <c r="U381" s="221"/>
      <c r="V381" s="221"/>
      <c r="W381" s="221"/>
      <c r="X381" s="221"/>
      <c r="Y381" s="221"/>
      <c r="Z381" s="210"/>
      <c r="AA381" s="210"/>
      <c r="AB381" s="210"/>
      <c r="AC381" s="210"/>
      <c r="AD381" s="210"/>
      <c r="AE381" s="210"/>
      <c r="AF381" s="210"/>
      <c r="AG381" s="210" t="s">
        <v>179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3" x14ac:dyDescent="0.25">
      <c r="A382" s="217"/>
      <c r="B382" s="218"/>
      <c r="C382" s="258" t="s">
        <v>567</v>
      </c>
      <c r="D382" s="223"/>
      <c r="E382" s="224">
        <v>50.58</v>
      </c>
      <c r="F382" s="221"/>
      <c r="G382" s="221"/>
      <c r="H382" s="221"/>
      <c r="I382" s="221"/>
      <c r="J382" s="221"/>
      <c r="K382" s="221"/>
      <c r="L382" s="221"/>
      <c r="M382" s="221"/>
      <c r="N382" s="220"/>
      <c r="O382" s="220"/>
      <c r="P382" s="220"/>
      <c r="Q382" s="220"/>
      <c r="R382" s="221"/>
      <c r="S382" s="221"/>
      <c r="T382" s="221"/>
      <c r="U382" s="221"/>
      <c r="V382" s="221"/>
      <c r="W382" s="221"/>
      <c r="X382" s="221"/>
      <c r="Y382" s="221"/>
      <c r="Z382" s="210"/>
      <c r="AA382" s="210"/>
      <c r="AB382" s="210"/>
      <c r="AC382" s="210"/>
      <c r="AD382" s="210"/>
      <c r="AE382" s="210"/>
      <c r="AF382" s="210"/>
      <c r="AG382" s="210" t="s">
        <v>179</v>
      </c>
      <c r="AH382" s="210">
        <v>0</v>
      </c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3" x14ac:dyDescent="0.25">
      <c r="A383" s="217"/>
      <c r="B383" s="218"/>
      <c r="C383" s="258" t="s">
        <v>234</v>
      </c>
      <c r="D383" s="223"/>
      <c r="E383" s="224"/>
      <c r="F383" s="221"/>
      <c r="G383" s="221"/>
      <c r="H383" s="221"/>
      <c r="I383" s="221"/>
      <c r="J383" s="221"/>
      <c r="K383" s="221"/>
      <c r="L383" s="221"/>
      <c r="M383" s="221"/>
      <c r="N383" s="220"/>
      <c r="O383" s="220"/>
      <c r="P383" s="220"/>
      <c r="Q383" s="220"/>
      <c r="R383" s="221"/>
      <c r="S383" s="221"/>
      <c r="T383" s="221"/>
      <c r="U383" s="221"/>
      <c r="V383" s="221"/>
      <c r="W383" s="221"/>
      <c r="X383" s="221"/>
      <c r="Y383" s="221"/>
      <c r="Z383" s="210"/>
      <c r="AA383" s="210"/>
      <c r="AB383" s="210"/>
      <c r="AC383" s="210"/>
      <c r="AD383" s="210"/>
      <c r="AE383" s="210"/>
      <c r="AF383" s="210"/>
      <c r="AG383" s="210" t="s">
        <v>179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25">
      <c r="A384" s="217"/>
      <c r="B384" s="218"/>
      <c r="C384" s="258" t="s">
        <v>568</v>
      </c>
      <c r="D384" s="223"/>
      <c r="E384" s="224"/>
      <c r="F384" s="221"/>
      <c r="G384" s="221"/>
      <c r="H384" s="221"/>
      <c r="I384" s="221"/>
      <c r="J384" s="221"/>
      <c r="K384" s="221"/>
      <c r="L384" s="221"/>
      <c r="M384" s="221"/>
      <c r="N384" s="220"/>
      <c r="O384" s="220"/>
      <c r="P384" s="220"/>
      <c r="Q384" s="220"/>
      <c r="R384" s="221"/>
      <c r="S384" s="221"/>
      <c r="T384" s="221"/>
      <c r="U384" s="221"/>
      <c r="V384" s="221"/>
      <c r="W384" s="221"/>
      <c r="X384" s="221"/>
      <c r="Y384" s="221"/>
      <c r="Z384" s="210"/>
      <c r="AA384" s="210"/>
      <c r="AB384" s="210"/>
      <c r="AC384" s="210"/>
      <c r="AD384" s="210"/>
      <c r="AE384" s="210"/>
      <c r="AF384" s="210"/>
      <c r="AG384" s="210" t="s">
        <v>179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3" x14ac:dyDescent="0.25">
      <c r="A385" s="217"/>
      <c r="B385" s="218"/>
      <c r="C385" s="258" t="s">
        <v>569</v>
      </c>
      <c r="D385" s="223"/>
      <c r="E385" s="224">
        <v>18.239999999999998</v>
      </c>
      <c r="F385" s="221"/>
      <c r="G385" s="221"/>
      <c r="H385" s="221"/>
      <c r="I385" s="221"/>
      <c r="J385" s="221"/>
      <c r="K385" s="221"/>
      <c r="L385" s="221"/>
      <c r="M385" s="221"/>
      <c r="N385" s="220"/>
      <c r="O385" s="220"/>
      <c r="P385" s="220"/>
      <c r="Q385" s="220"/>
      <c r="R385" s="221"/>
      <c r="S385" s="221"/>
      <c r="T385" s="221"/>
      <c r="U385" s="221"/>
      <c r="V385" s="221"/>
      <c r="W385" s="221"/>
      <c r="X385" s="221"/>
      <c r="Y385" s="221"/>
      <c r="Z385" s="210"/>
      <c r="AA385" s="210"/>
      <c r="AB385" s="210"/>
      <c r="AC385" s="210"/>
      <c r="AD385" s="210"/>
      <c r="AE385" s="210"/>
      <c r="AF385" s="210"/>
      <c r="AG385" s="210" t="s">
        <v>179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3" x14ac:dyDescent="0.25">
      <c r="A386" s="217"/>
      <c r="B386" s="218"/>
      <c r="C386" s="258" t="s">
        <v>570</v>
      </c>
      <c r="D386" s="223"/>
      <c r="E386" s="224">
        <v>17.52</v>
      </c>
      <c r="F386" s="221"/>
      <c r="G386" s="221"/>
      <c r="H386" s="221"/>
      <c r="I386" s="221"/>
      <c r="J386" s="221"/>
      <c r="K386" s="221"/>
      <c r="L386" s="221"/>
      <c r="M386" s="221"/>
      <c r="N386" s="220"/>
      <c r="O386" s="220"/>
      <c r="P386" s="220"/>
      <c r="Q386" s="220"/>
      <c r="R386" s="221"/>
      <c r="S386" s="221"/>
      <c r="T386" s="221"/>
      <c r="U386" s="221"/>
      <c r="V386" s="221"/>
      <c r="W386" s="221"/>
      <c r="X386" s="221"/>
      <c r="Y386" s="221"/>
      <c r="Z386" s="210"/>
      <c r="AA386" s="210"/>
      <c r="AB386" s="210"/>
      <c r="AC386" s="210"/>
      <c r="AD386" s="210"/>
      <c r="AE386" s="210"/>
      <c r="AF386" s="210"/>
      <c r="AG386" s="210" t="s">
        <v>179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5">
      <c r="A387" s="217"/>
      <c r="B387" s="218"/>
      <c r="C387" s="258" t="s">
        <v>571</v>
      </c>
      <c r="D387" s="223"/>
      <c r="E387" s="224">
        <v>17.38</v>
      </c>
      <c r="F387" s="221"/>
      <c r="G387" s="221"/>
      <c r="H387" s="221"/>
      <c r="I387" s="221"/>
      <c r="J387" s="221"/>
      <c r="K387" s="221"/>
      <c r="L387" s="221"/>
      <c r="M387" s="221"/>
      <c r="N387" s="220"/>
      <c r="O387" s="220"/>
      <c r="P387" s="220"/>
      <c r="Q387" s="220"/>
      <c r="R387" s="221"/>
      <c r="S387" s="221"/>
      <c r="T387" s="221"/>
      <c r="U387" s="221"/>
      <c r="V387" s="221"/>
      <c r="W387" s="221"/>
      <c r="X387" s="221"/>
      <c r="Y387" s="221"/>
      <c r="Z387" s="210"/>
      <c r="AA387" s="210"/>
      <c r="AB387" s="210"/>
      <c r="AC387" s="210"/>
      <c r="AD387" s="210"/>
      <c r="AE387" s="210"/>
      <c r="AF387" s="210"/>
      <c r="AG387" s="210" t="s">
        <v>179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5">
      <c r="A388" s="217"/>
      <c r="B388" s="218"/>
      <c r="C388" s="258" t="s">
        <v>572</v>
      </c>
      <c r="D388" s="223"/>
      <c r="E388" s="224">
        <v>17.34</v>
      </c>
      <c r="F388" s="221"/>
      <c r="G388" s="221"/>
      <c r="H388" s="221"/>
      <c r="I388" s="221"/>
      <c r="J388" s="221"/>
      <c r="K388" s="221"/>
      <c r="L388" s="221"/>
      <c r="M388" s="221"/>
      <c r="N388" s="220"/>
      <c r="O388" s="220"/>
      <c r="P388" s="220"/>
      <c r="Q388" s="220"/>
      <c r="R388" s="221"/>
      <c r="S388" s="221"/>
      <c r="T388" s="221"/>
      <c r="U388" s="221"/>
      <c r="V388" s="221"/>
      <c r="W388" s="221"/>
      <c r="X388" s="221"/>
      <c r="Y388" s="221"/>
      <c r="Z388" s="210"/>
      <c r="AA388" s="210"/>
      <c r="AB388" s="210"/>
      <c r="AC388" s="210"/>
      <c r="AD388" s="210"/>
      <c r="AE388" s="210"/>
      <c r="AF388" s="210"/>
      <c r="AG388" s="210" t="s">
        <v>179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ht="20.399999999999999" outlineLevel="1" x14ac:dyDescent="0.25">
      <c r="A389" s="235">
        <v>100</v>
      </c>
      <c r="B389" s="236" t="s">
        <v>573</v>
      </c>
      <c r="C389" s="256" t="s">
        <v>574</v>
      </c>
      <c r="D389" s="237" t="s">
        <v>189</v>
      </c>
      <c r="E389" s="238">
        <v>2.64</v>
      </c>
      <c r="F389" s="239"/>
      <c r="G389" s="240">
        <f>ROUND(E389*F389,2)</f>
        <v>0</v>
      </c>
      <c r="H389" s="239"/>
      <c r="I389" s="240">
        <f>ROUND(E389*H389,2)</f>
        <v>0</v>
      </c>
      <c r="J389" s="239"/>
      <c r="K389" s="240">
        <f>ROUND(E389*J389,2)</f>
        <v>0</v>
      </c>
      <c r="L389" s="240">
        <v>21</v>
      </c>
      <c r="M389" s="240">
        <f>G389*(1+L389/100)</f>
        <v>0</v>
      </c>
      <c r="N389" s="238">
        <v>1.3999999999999999E-4</v>
      </c>
      <c r="O389" s="238">
        <f>ROUND(E389*N389,2)</f>
        <v>0</v>
      </c>
      <c r="P389" s="238">
        <v>0</v>
      </c>
      <c r="Q389" s="238">
        <f>ROUND(E389*P389,2)</f>
        <v>0</v>
      </c>
      <c r="R389" s="240" t="s">
        <v>473</v>
      </c>
      <c r="S389" s="240" t="s">
        <v>172</v>
      </c>
      <c r="T389" s="241" t="s">
        <v>172</v>
      </c>
      <c r="U389" s="221">
        <v>0</v>
      </c>
      <c r="V389" s="221">
        <f>ROUND(E389*U389,2)</f>
        <v>0</v>
      </c>
      <c r="W389" s="221"/>
      <c r="X389" s="221" t="s">
        <v>474</v>
      </c>
      <c r="Y389" s="221" t="s">
        <v>174</v>
      </c>
      <c r="Z389" s="210"/>
      <c r="AA389" s="210"/>
      <c r="AB389" s="210"/>
      <c r="AC389" s="210"/>
      <c r="AD389" s="210"/>
      <c r="AE389" s="210"/>
      <c r="AF389" s="210"/>
      <c r="AG389" s="210" t="s">
        <v>475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2" x14ac:dyDescent="0.25">
      <c r="A390" s="217"/>
      <c r="B390" s="218"/>
      <c r="C390" s="258" t="s">
        <v>575</v>
      </c>
      <c r="D390" s="223"/>
      <c r="E390" s="224">
        <v>2.64</v>
      </c>
      <c r="F390" s="221"/>
      <c r="G390" s="221"/>
      <c r="H390" s="221"/>
      <c r="I390" s="221"/>
      <c r="J390" s="221"/>
      <c r="K390" s="221"/>
      <c r="L390" s="221"/>
      <c r="M390" s="221"/>
      <c r="N390" s="220"/>
      <c r="O390" s="220"/>
      <c r="P390" s="220"/>
      <c r="Q390" s="220"/>
      <c r="R390" s="221"/>
      <c r="S390" s="221"/>
      <c r="T390" s="221"/>
      <c r="U390" s="221"/>
      <c r="V390" s="221"/>
      <c r="W390" s="221"/>
      <c r="X390" s="221"/>
      <c r="Y390" s="221"/>
      <c r="Z390" s="210"/>
      <c r="AA390" s="210"/>
      <c r="AB390" s="210"/>
      <c r="AC390" s="210"/>
      <c r="AD390" s="210"/>
      <c r="AE390" s="210"/>
      <c r="AF390" s="210"/>
      <c r="AG390" s="210" t="s">
        <v>179</v>
      </c>
      <c r="AH390" s="210">
        <v>5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ht="20.399999999999999" outlineLevel="1" x14ac:dyDescent="0.25">
      <c r="A391" s="235">
        <v>101</v>
      </c>
      <c r="B391" s="236" t="s">
        <v>576</v>
      </c>
      <c r="C391" s="256" t="s">
        <v>577</v>
      </c>
      <c r="D391" s="237" t="s">
        <v>198</v>
      </c>
      <c r="E391" s="238">
        <v>40.887</v>
      </c>
      <c r="F391" s="239"/>
      <c r="G391" s="240">
        <f>ROUND(E391*F391,2)</f>
        <v>0</v>
      </c>
      <c r="H391" s="239"/>
      <c r="I391" s="240">
        <f>ROUND(E391*H391,2)</f>
        <v>0</v>
      </c>
      <c r="J391" s="239"/>
      <c r="K391" s="240">
        <f>ROUND(E391*J391,2)</f>
        <v>0</v>
      </c>
      <c r="L391" s="240">
        <v>21</v>
      </c>
      <c r="M391" s="240">
        <f>G391*(1+L391/100)</f>
        <v>0</v>
      </c>
      <c r="N391" s="238">
        <v>2.1899999999999999E-2</v>
      </c>
      <c r="O391" s="238">
        <f>ROUND(E391*N391,2)</f>
        <v>0.9</v>
      </c>
      <c r="P391" s="238">
        <v>0</v>
      </c>
      <c r="Q391" s="238">
        <f>ROUND(E391*P391,2)</f>
        <v>0</v>
      </c>
      <c r="R391" s="240" t="s">
        <v>473</v>
      </c>
      <c r="S391" s="240" t="s">
        <v>172</v>
      </c>
      <c r="T391" s="241" t="s">
        <v>172</v>
      </c>
      <c r="U391" s="221">
        <v>0</v>
      </c>
      <c r="V391" s="221">
        <f>ROUND(E391*U391,2)</f>
        <v>0</v>
      </c>
      <c r="W391" s="221"/>
      <c r="X391" s="221" t="s">
        <v>474</v>
      </c>
      <c r="Y391" s="221" t="s">
        <v>174</v>
      </c>
      <c r="Z391" s="210"/>
      <c r="AA391" s="210"/>
      <c r="AB391" s="210"/>
      <c r="AC391" s="210"/>
      <c r="AD391" s="210"/>
      <c r="AE391" s="210"/>
      <c r="AF391" s="210"/>
      <c r="AG391" s="210" t="s">
        <v>475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2" x14ac:dyDescent="0.25">
      <c r="A392" s="217"/>
      <c r="B392" s="218"/>
      <c r="C392" s="258" t="s">
        <v>578</v>
      </c>
      <c r="D392" s="223"/>
      <c r="E392" s="224"/>
      <c r="F392" s="221"/>
      <c r="G392" s="221"/>
      <c r="H392" s="221"/>
      <c r="I392" s="221"/>
      <c r="J392" s="221"/>
      <c r="K392" s="221"/>
      <c r="L392" s="221"/>
      <c r="M392" s="221"/>
      <c r="N392" s="220"/>
      <c r="O392" s="220"/>
      <c r="P392" s="220"/>
      <c r="Q392" s="220"/>
      <c r="R392" s="221"/>
      <c r="S392" s="221"/>
      <c r="T392" s="221"/>
      <c r="U392" s="221"/>
      <c r="V392" s="221"/>
      <c r="W392" s="221"/>
      <c r="X392" s="221"/>
      <c r="Y392" s="221"/>
      <c r="Z392" s="210"/>
      <c r="AA392" s="210"/>
      <c r="AB392" s="210"/>
      <c r="AC392" s="210"/>
      <c r="AD392" s="210"/>
      <c r="AE392" s="210"/>
      <c r="AF392" s="210"/>
      <c r="AG392" s="210" t="s">
        <v>179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5">
      <c r="A393" s="217"/>
      <c r="B393" s="218"/>
      <c r="C393" s="258" t="s">
        <v>579</v>
      </c>
      <c r="D393" s="223"/>
      <c r="E393" s="224">
        <v>40.887</v>
      </c>
      <c r="F393" s="221"/>
      <c r="G393" s="221"/>
      <c r="H393" s="221"/>
      <c r="I393" s="221"/>
      <c r="J393" s="221"/>
      <c r="K393" s="221"/>
      <c r="L393" s="221"/>
      <c r="M393" s="221"/>
      <c r="N393" s="220"/>
      <c r="O393" s="220"/>
      <c r="P393" s="220"/>
      <c r="Q393" s="220"/>
      <c r="R393" s="221"/>
      <c r="S393" s="221"/>
      <c r="T393" s="221"/>
      <c r="U393" s="221"/>
      <c r="V393" s="221"/>
      <c r="W393" s="221"/>
      <c r="X393" s="221"/>
      <c r="Y393" s="221"/>
      <c r="Z393" s="210"/>
      <c r="AA393" s="210"/>
      <c r="AB393" s="210"/>
      <c r="AC393" s="210"/>
      <c r="AD393" s="210"/>
      <c r="AE393" s="210"/>
      <c r="AF393" s="210"/>
      <c r="AG393" s="210" t="s">
        <v>179</v>
      </c>
      <c r="AH393" s="210">
        <v>5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1" x14ac:dyDescent="0.25">
      <c r="A394" s="217">
        <v>102</v>
      </c>
      <c r="B394" s="218" t="s">
        <v>580</v>
      </c>
      <c r="C394" s="262" t="s">
        <v>581</v>
      </c>
      <c r="D394" s="219" t="s">
        <v>0</v>
      </c>
      <c r="E394" s="246"/>
      <c r="F394" s="222"/>
      <c r="G394" s="221">
        <f>ROUND(E394*F394,2)</f>
        <v>0</v>
      </c>
      <c r="H394" s="222"/>
      <c r="I394" s="221">
        <f>ROUND(E394*H394,2)</f>
        <v>0</v>
      </c>
      <c r="J394" s="222"/>
      <c r="K394" s="221">
        <f>ROUND(E394*J394,2)</f>
        <v>0</v>
      </c>
      <c r="L394" s="221">
        <v>21</v>
      </c>
      <c r="M394" s="221">
        <f>G394*(1+L394/100)</f>
        <v>0</v>
      </c>
      <c r="N394" s="220">
        <v>0</v>
      </c>
      <c r="O394" s="220">
        <f>ROUND(E394*N394,2)</f>
        <v>0</v>
      </c>
      <c r="P394" s="220">
        <v>0</v>
      </c>
      <c r="Q394" s="220">
        <f>ROUND(E394*P394,2)</f>
        <v>0</v>
      </c>
      <c r="R394" s="221" t="s">
        <v>553</v>
      </c>
      <c r="S394" s="221" t="s">
        <v>172</v>
      </c>
      <c r="T394" s="221" t="s">
        <v>172</v>
      </c>
      <c r="U394" s="221">
        <v>0</v>
      </c>
      <c r="V394" s="221">
        <f>ROUND(E394*U394,2)</f>
        <v>0</v>
      </c>
      <c r="W394" s="221"/>
      <c r="X394" s="221" t="s">
        <v>405</v>
      </c>
      <c r="Y394" s="221" t="s">
        <v>174</v>
      </c>
      <c r="Z394" s="210"/>
      <c r="AA394" s="210"/>
      <c r="AB394" s="210"/>
      <c r="AC394" s="210"/>
      <c r="AD394" s="210"/>
      <c r="AE394" s="210"/>
      <c r="AF394" s="210"/>
      <c r="AG394" s="210" t="s">
        <v>406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2" x14ac:dyDescent="0.25">
      <c r="A395" s="217"/>
      <c r="B395" s="218"/>
      <c r="C395" s="263" t="s">
        <v>582</v>
      </c>
      <c r="D395" s="247"/>
      <c r="E395" s="247"/>
      <c r="F395" s="247"/>
      <c r="G395" s="247"/>
      <c r="H395" s="221"/>
      <c r="I395" s="221"/>
      <c r="J395" s="221"/>
      <c r="K395" s="221"/>
      <c r="L395" s="221"/>
      <c r="M395" s="221"/>
      <c r="N395" s="220"/>
      <c r="O395" s="220"/>
      <c r="P395" s="220"/>
      <c r="Q395" s="220"/>
      <c r="R395" s="221"/>
      <c r="S395" s="221"/>
      <c r="T395" s="221"/>
      <c r="U395" s="221"/>
      <c r="V395" s="221"/>
      <c r="W395" s="221"/>
      <c r="X395" s="221"/>
      <c r="Y395" s="221"/>
      <c r="Z395" s="210"/>
      <c r="AA395" s="210"/>
      <c r="AB395" s="210"/>
      <c r="AC395" s="210"/>
      <c r="AD395" s="210"/>
      <c r="AE395" s="210"/>
      <c r="AF395" s="210"/>
      <c r="AG395" s="210" t="s">
        <v>177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x14ac:dyDescent="0.25">
      <c r="A396" s="228" t="s">
        <v>166</v>
      </c>
      <c r="B396" s="229" t="s">
        <v>124</v>
      </c>
      <c r="C396" s="255" t="s">
        <v>125</v>
      </c>
      <c r="D396" s="230"/>
      <c r="E396" s="231"/>
      <c r="F396" s="232"/>
      <c r="G396" s="232">
        <f>SUMIF(AG397:AG437,"&lt;&gt;NOR",G397:G437)</f>
        <v>0</v>
      </c>
      <c r="H396" s="232"/>
      <c r="I396" s="232">
        <f>SUM(I397:I437)</f>
        <v>0</v>
      </c>
      <c r="J396" s="232"/>
      <c r="K396" s="232">
        <f>SUM(K397:K437)</f>
        <v>0</v>
      </c>
      <c r="L396" s="232"/>
      <c r="M396" s="232">
        <f>SUM(M397:M437)</f>
        <v>0</v>
      </c>
      <c r="N396" s="231"/>
      <c r="O396" s="231">
        <f>SUM(O397:O437)</f>
        <v>0.31</v>
      </c>
      <c r="P396" s="231"/>
      <c r="Q396" s="231">
        <f>SUM(Q397:Q437)</f>
        <v>0.09</v>
      </c>
      <c r="R396" s="232"/>
      <c r="S396" s="232"/>
      <c r="T396" s="233"/>
      <c r="U396" s="227"/>
      <c r="V396" s="227">
        <f>SUM(V397:V437)</f>
        <v>69.430000000000007</v>
      </c>
      <c r="W396" s="227"/>
      <c r="X396" s="227"/>
      <c r="Y396" s="227"/>
      <c r="AG396" t="s">
        <v>167</v>
      </c>
    </row>
    <row r="397" spans="1:60" outlineLevel="1" x14ac:dyDescent="0.25">
      <c r="A397" s="235">
        <v>103</v>
      </c>
      <c r="B397" s="236" t="s">
        <v>583</v>
      </c>
      <c r="C397" s="256" t="s">
        <v>584</v>
      </c>
      <c r="D397" s="237" t="s">
        <v>198</v>
      </c>
      <c r="E397" s="238">
        <v>76.989999999999995</v>
      </c>
      <c r="F397" s="239"/>
      <c r="G397" s="240">
        <f>ROUND(E397*F397,2)</f>
        <v>0</v>
      </c>
      <c r="H397" s="239"/>
      <c r="I397" s="240">
        <f>ROUND(E397*H397,2)</f>
        <v>0</v>
      </c>
      <c r="J397" s="239"/>
      <c r="K397" s="240">
        <f>ROUND(E397*J397,2)</f>
        <v>0</v>
      </c>
      <c r="L397" s="240">
        <v>21</v>
      </c>
      <c r="M397" s="240">
        <f>G397*(1+L397/100)</f>
        <v>0</v>
      </c>
      <c r="N397" s="238">
        <v>0</v>
      </c>
      <c r="O397" s="238">
        <f>ROUND(E397*N397,2)</f>
        <v>0</v>
      </c>
      <c r="P397" s="238">
        <v>0</v>
      </c>
      <c r="Q397" s="238">
        <f>ROUND(E397*P397,2)</f>
        <v>0</v>
      </c>
      <c r="R397" s="240" t="s">
        <v>585</v>
      </c>
      <c r="S397" s="240" t="s">
        <v>172</v>
      </c>
      <c r="T397" s="241" t="s">
        <v>172</v>
      </c>
      <c r="U397" s="221">
        <v>0.02</v>
      </c>
      <c r="V397" s="221">
        <f>ROUND(E397*U397,2)</f>
        <v>1.54</v>
      </c>
      <c r="W397" s="221"/>
      <c r="X397" s="221" t="s">
        <v>173</v>
      </c>
      <c r="Y397" s="221" t="s">
        <v>174</v>
      </c>
      <c r="Z397" s="210"/>
      <c r="AA397" s="210"/>
      <c r="AB397" s="210"/>
      <c r="AC397" s="210"/>
      <c r="AD397" s="210"/>
      <c r="AE397" s="210"/>
      <c r="AF397" s="210"/>
      <c r="AG397" s="210" t="s">
        <v>175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2" x14ac:dyDescent="0.25">
      <c r="A398" s="217"/>
      <c r="B398" s="218"/>
      <c r="C398" s="257" t="s">
        <v>586</v>
      </c>
      <c r="D398" s="242"/>
      <c r="E398" s="242"/>
      <c r="F398" s="242"/>
      <c r="G398" s="242"/>
      <c r="H398" s="221"/>
      <c r="I398" s="221"/>
      <c r="J398" s="221"/>
      <c r="K398" s="221"/>
      <c r="L398" s="221"/>
      <c r="M398" s="221"/>
      <c r="N398" s="220"/>
      <c r="O398" s="220"/>
      <c r="P398" s="220"/>
      <c r="Q398" s="220"/>
      <c r="R398" s="221"/>
      <c r="S398" s="221"/>
      <c r="T398" s="221"/>
      <c r="U398" s="221"/>
      <c r="V398" s="221"/>
      <c r="W398" s="221"/>
      <c r="X398" s="221"/>
      <c r="Y398" s="221"/>
      <c r="Z398" s="210"/>
      <c r="AA398" s="210"/>
      <c r="AB398" s="210"/>
      <c r="AC398" s="210"/>
      <c r="AD398" s="210"/>
      <c r="AE398" s="210"/>
      <c r="AF398" s="210"/>
      <c r="AG398" s="210" t="s">
        <v>177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2" x14ac:dyDescent="0.25">
      <c r="A399" s="217"/>
      <c r="B399" s="218"/>
      <c r="C399" s="258" t="s">
        <v>289</v>
      </c>
      <c r="D399" s="223"/>
      <c r="E399" s="224">
        <v>18.97</v>
      </c>
      <c r="F399" s="221"/>
      <c r="G399" s="221"/>
      <c r="H399" s="221"/>
      <c r="I399" s="221"/>
      <c r="J399" s="221"/>
      <c r="K399" s="221"/>
      <c r="L399" s="221"/>
      <c r="M399" s="221"/>
      <c r="N399" s="220"/>
      <c r="O399" s="220"/>
      <c r="P399" s="220"/>
      <c r="Q399" s="220"/>
      <c r="R399" s="221"/>
      <c r="S399" s="221"/>
      <c r="T399" s="221"/>
      <c r="U399" s="221"/>
      <c r="V399" s="221"/>
      <c r="W399" s="221"/>
      <c r="X399" s="221"/>
      <c r="Y399" s="221"/>
      <c r="Z399" s="210"/>
      <c r="AA399" s="210"/>
      <c r="AB399" s="210"/>
      <c r="AC399" s="210"/>
      <c r="AD399" s="210"/>
      <c r="AE399" s="210"/>
      <c r="AF399" s="210"/>
      <c r="AG399" s="210" t="s">
        <v>179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3" x14ac:dyDescent="0.25">
      <c r="A400" s="217"/>
      <c r="B400" s="218"/>
      <c r="C400" s="258" t="s">
        <v>291</v>
      </c>
      <c r="D400" s="223"/>
      <c r="E400" s="224">
        <v>19.559999999999999</v>
      </c>
      <c r="F400" s="221"/>
      <c r="G400" s="221"/>
      <c r="H400" s="221"/>
      <c r="I400" s="221"/>
      <c r="J400" s="221"/>
      <c r="K400" s="221"/>
      <c r="L400" s="221"/>
      <c r="M400" s="221"/>
      <c r="N400" s="220"/>
      <c r="O400" s="220"/>
      <c r="P400" s="220"/>
      <c r="Q400" s="220"/>
      <c r="R400" s="221"/>
      <c r="S400" s="221"/>
      <c r="T400" s="221"/>
      <c r="U400" s="221"/>
      <c r="V400" s="221"/>
      <c r="W400" s="221"/>
      <c r="X400" s="221"/>
      <c r="Y400" s="221"/>
      <c r="Z400" s="210"/>
      <c r="AA400" s="210"/>
      <c r="AB400" s="210"/>
      <c r="AC400" s="210"/>
      <c r="AD400" s="210"/>
      <c r="AE400" s="210"/>
      <c r="AF400" s="210"/>
      <c r="AG400" s="210" t="s">
        <v>179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3" x14ac:dyDescent="0.25">
      <c r="A401" s="217"/>
      <c r="B401" s="218"/>
      <c r="C401" s="258" t="s">
        <v>292</v>
      </c>
      <c r="D401" s="223"/>
      <c r="E401" s="224">
        <v>19.12</v>
      </c>
      <c r="F401" s="221"/>
      <c r="G401" s="221"/>
      <c r="H401" s="221"/>
      <c r="I401" s="221"/>
      <c r="J401" s="221"/>
      <c r="K401" s="221"/>
      <c r="L401" s="221"/>
      <c r="M401" s="221"/>
      <c r="N401" s="220"/>
      <c r="O401" s="220"/>
      <c r="P401" s="220"/>
      <c r="Q401" s="220"/>
      <c r="R401" s="221"/>
      <c r="S401" s="221"/>
      <c r="T401" s="221"/>
      <c r="U401" s="221"/>
      <c r="V401" s="221"/>
      <c r="W401" s="221"/>
      <c r="X401" s="221"/>
      <c r="Y401" s="221"/>
      <c r="Z401" s="210"/>
      <c r="AA401" s="210"/>
      <c r="AB401" s="210"/>
      <c r="AC401" s="210"/>
      <c r="AD401" s="210"/>
      <c r="AE401" s="210"/>
      <c r="AF401" s="210"/>
      <c r="AG401" s="210" t="s">
        <v>179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25">
      <c r="A402" s="217"/>
      <c r="B402" s="218"/>
      <c r="C402" s="258" t="s">
        <v>294</v>
      </c>
      <c r="D402" s="223"/>
      <c r="E402" s="224">
        <v>19.34</v>
      </c>
      <c r="F402" s="221"/>
      <c r="G402" s="221"/>
      <c r="H402" s="221"/>
      <c r="I402" s="221"/>
      <c r="J402" s="221"/>
      <c r="K402" s="221"/>
      <c r="L402" s="221"/>
      <c r="M402" s="221"/>
      <c r="N402" s="220"/>
      <c r="O402" s="220"/>
      <c r="P402" s="220"/>
      <c r="Q402" s="220"/>
      <c r="R402" s="221"/>
      <c r="S402" s="221"/>
      <c r="T402" s="221"/>
      <c r="U402" s="221"/>
      <c r="V402" s="221"/>
      <c r="W402" s="221"/>
      <c r="X402" s="221"/>
      <c r="Y402" s="221"/>
      <c r="Z402" s="210"/>
      <c r="AA402" s="210"/>
      <c r="AB402" s="210"/>
      <c r="AC402" s="210"/>
      <c r="AD402" s="210"/>
      <c r="AE402" s="210"/>
      <c r="AF402" s="210"/>
      <c r="AG402" s="210" t="s">
        <v>179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1" x14ac:dyDescent="0.25">
      <c r="A403" s="235">
        <v>104</v>
      </c>
      <c r="B403" s="236" t="s">
        <v>587</v>
      </c>
      <c r="C403" s="256" t="s">
        <v>588</v>
      </c>
      <c r="D403" s="237" t="s">
        <v>198</v>
      </c>
      <c r="E403" s="238">
        <v>84.037999999999997</v>
      </c>
      <c r="F403" s="239"/>
      <c r="G403" s="240">
        <f>ROUND(E403*F403,2)</f>
        <v>0</v>
      </c>
      <c r="H403" s="239"/>
      <c r="I403" s="240">
        <f>ROUND(E403*H403,2)</f>
        <v>0</v>
      </c>
      <c r="J403" s="239"/>
      <c r="K403" s="240">
        <f>ROUND(E403*J403,2)</f>
        <v>0</v>
      </c>
      <c r="L403" s="240">
        <v>21</v>
      </c>
      <c r="M403" s="240">
        <f>G403*(1+L403/100)</f>
        <v>0</v>
      </c>
      <c r="N403" s="238">
        <v>0</v>
      </c>
      <c r="O403" s="238">
        <f>ROUND(E403*N403,2)</f>
        <v>0</v>
      </c>
      <c r="P403" s="238">
        <v>0</v>
      </c>
      <c r="Q403" s="238">
        <f>ROUND(E403*P403,2)</f>
        <v>0</v>
      </c>
      <c r="R403" s="240" t="s">
        <v>585</v>
      </c>
      <c r="S403" s="240" t="s">
        <v>172</v>
      </c>
      <c r="T403" s="241" t="s">
        <v>172</v>
      </c>
      <c r="U403" s="221">
        <v>0.05</v>
      </c>
      <c r="V403" s="221">
        <f>ROUND(E403*U403,2)</f>
        <v>4.2</v>
      </c>
      <c r="W403" s="221"/>
      <c r="X403" s="221" t="s">
        <v>173</v>
      </c>
      <c r="Y403" s="221" t="s">
        <v>174</v>
      </c>
      <c r="Z403" s="210"/>
      <c r="AA403" s="210"/>
      <c r="AB403" s="210"/>
      <c r="AC403" s="210"/>
      <c r="AD403" s="210"/>
      <c r="AE403" s="210"/>
      <c r="AF403" s="210"/>
      <c r="AG403" s="210" t="s">
        <v>175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25">
      <c r="A404" s="217"/>
      <c r="B404" s="218"/>
      <c r="C404" s="257" t="s">
        <v>586</v>
      </c>
      <c r="D404" s="242"/>
      <c r="E404" s="242"/>
      <c r="F404" s="242"/>
      <c r="G404" s="242"/>
      <c r="H404" s="221"/>
      <c r="I404" s="221"/>
      <c r="J404" s="221"/>
      <c r="K404" s="221"/>
      <c r="L404" s="221"/>
      <c r="M404" s="221"/>
      <c r="N404" s="220"/>
      <c r="O404" s="220"/>
      <c r="P404" s="220"/>
      <c r="Q404" s="220"/>
      <c r="R404" s="221"/>
      <c r="S404" s="221"/>
      <c r="T404" s="221"/>
      <c r="U404" s="221"/>
      <c r="V404" s="221"/>
      <c r="W404" s="221"/>
      <c r="X404" s="221"/>
      <c r="Y404" s="221"/>
      <c r="Z404" s="210"/>
      <c r="AA404" s="210"/>
      <c r="AB404" s="210"/>
      <c r="AC404" s="210"/>
      <c r="AD404" s="210"/>
      <c r="AE404" s="210"/>
      <c r="AF404" s="210"/>
      <c r="AG404" s="210" t="s">
        <v>177</v>
      </c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2" x14ac:dyDescent="0.25">
      <c r="A405" s="217"/>
      <c r="B405" s="218"/>
      <c r="C405" s="258" t="s">
        <v>589</v>
      </c>
      <c r="D405" s="223"/>
      <c r="E405" s="224"/>
      <c r="F405" s="221"/>
      <c r="G405" s="221"/>
      <c r="H405" s="221"/>
      <c r="I405" s="221"/>
      <c r="J405" s="221"/>
      <c r="K405" s="221"/>
      <c r="L405" s="221"/>
      <c r="M405" s="221"/>
      <c r="N405" s="220"/>
      <c r="O405" s="220"/>
      <c r="P405" s="220"/>
      <c r="Q405" s="220"/>
      <c r="R405" s="221"/>
      <c r="S405" s="221"/>
      <c r="T405" s="221"/>
      <c r="U405" s="221"/>
      <c r="V405" s="221"/>
      <c r="W405" s="221"/>
      <c r="X405" s="221"/>
      <c r="Y405" s="221"/>
      <c r="Z405" s="210"/>
      <c r="AA405" s="210"/>
      <c r="AB405" s="210"/>
      <c r="AC405" s="210"/>
      <c r="AD405" s="210"/>
      <c r="AE405" s="210"/>
      <c r="AF405" s="210"/>
      <c r="AG405" s="210" t="s">
        <v>179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3" x14ac:dyDescent="0.25">
      <c r="A406" s="217"/>
      <c r="B406" s="218"/>
      <c r="C406" s="258" t="s">
        <v>590</v>
      </c>
      <c r="D406" s="223"/>
      <c r="E406" s="224">
        <v>76.989999999999995</v>
      </c>
      <c r="F406" s="221"/>
      <c r="G406" s="221"/>
      <c r="H406" s="221"/>
      <c r="I406" s="221"/>
      <c r="J406" s="221"/>
      <c r="K406" s="221"/>
      <c r="L406" s="221"/>
      <c r="M406" s="221"/>
      <c r="N406" s="220"/>
      <c r="O406" s="220"/>
      <c r="P406" s="220"/>
      <c r="Q406" s="220"/>
      <c r="R406" s="221"/>
      <c r="S406" s="221"/>
      <c r="T406" s="221"/>
      <c r="U406" s="221"/>
      <c r="V406" s="221"/>
      <c r="W406" s="221"/>
      <c r="X406" s="221"/>
      <c r="Y406" s="221"/>
      <c r="Z406" s="210"/>
      <c r="AA406" s="210"/>
      <c r="AB406" s="210"/>
      <c r="AC406" s="210"/>
      <c r="AD406" s="210"/>
      <c r="AE406" s="210"/>
      <c r="AF406" s="210"/>
      <c r="AG406" s="210" t="s">
        <v>179</v>
      </c>
      <c r="AH406" s="210">
        <v>5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3" x14ac:dyDescent="0.25">
      <c r="A407" s="217"/>
      <c r="B407" s="218"/>
      <c r="C407" s="258" t="s">
        <v>234</v>
      </c>
      <c r="D407" s="223"/>
      <c r="E407" s="224"/>
      <c r="F407" s="221"/>
      <c r="G407" s="221"/>
      <c r="H407" s="221"/>
      <c r="I407" s="221"/>
      <c r="J407" s="221"/>
      <c r="K407" s="221"/>
      <c r="L407" s="221"/>
      <c r="M407" s="221"/>
      <c r="N407" s="220"/>
      <c r="O407" s="220"/>
      <c r="P407" s="220"/>
      <c r="Q407" s="220"/>
      <c r="R407" s="221"/>
      <c r="S407" s="221"/>
      <c r="T407" s="221"/>
      <c r="U407" s="221"/>
      <c r="V407" s="221"/>
      <c r="W407" s="221"/>
      <c r="X407" s="221"/>
      <c r="Y407" s="221"/>
      <c r="Z407" s="210"/>
      <c r="AA407" s="210"/>
      <c r="AB407" s="210"/>
      <c r="AC407" s="210"/>
      <c r="AD407" s="210"/>
      <c r="AE407" s="210"/>
      <c r="AF407" s="210"/>
      <c r="AG407" s="210" t="s">
        <v>179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3" x14ac:dyDescent="0.25">
      <c r="A408" s="217"/>
      <c r="B408" s="218"/>
      <c r="C408" s="258" t="s">
        <v>591</v>
      </c>
      <c r="D408" s="223"/>
      <c r="E408" s="224"/>
      <c r="F408" s="221"/>
      <c r="G408" s="221"/>
      <c r="H408" s="221"/>
      <c r="I408" s="221"/>
      <c r="J408" s="221"/>
      <c r="K408" s="221"/>
      <c r="L408" s="221"/>
      <c r="M408" s="221"/>
      <c r="N408" s="220"/>
      <c r="O408" s="220"/>
      <c r="P408" s="220"/>
      <c r="Q408" s="220"/>
      <c r="R408" s="221"/>
      <c r="S408" s="221"/>
      <c r="T408" s="221"/>
      <c r="U408" s="221"/>
      <c r="V408" s="221"/>
      <c r="W408" s="221"/>
      <c r="X408" s="221"/>
      <c r="Y408" s="221"/>
      <c r="Z408" s="210"/>
      <c r="AA408" s="210"/>
      <c r="AB408" s="210"/>
      <c r="AC408" s="210"/>
      <c r="AD408" s="210"/>
      <c r="AE408" s="210"/>
      <c r="AF408" s="210"/>
      <c r="AG408" s="210" t="s">
        <v>179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25">
      <c r="A409" s="217"/>
      <c r="B409" s="218"/>
      <c r="C409" s="258" t="s">
        <v>592</v>
      </c>
      <c r="D409" s="223"/>
      <c r="E409" s="224">
        <v>7.048</v>
      </c>
      <c r="F409" s="221"/>
      <c r="G409" s="221"/>
      <c r="H409" s="221"/>
      <c r="I409" s="221"/>
      <c r="J409" s="221"/>
      <c r="K409" s="221"/>
      <c r="L409" s="221"/>
      <c r="M409" s="221"/>
      <c r="N409" s="220"/>
      <c r="O409" s="220"/>
      <c r="P409" s="220"/>
      <c r="Q409" s="220"/>
      <c r="R409" s="221"/>
      <c r="S409" s="221"/>
      <c r="T409" s="221"/>
      <c r="U409" s="221"/>
      <c r="V409" s="221"/>
      <c r="W409" s="221"/>
      <c r="X409" s="221"/>
      <c r="Y409" s="221"/>
      <c r="Z409" s="210"/>
      <c r="AA409" s="210"/>
      <c r="AB409" s="210"/>
      <c r="AC409" s="210"/>
      <c r="AD409" s="210"/>
      <c r="AE409" s="210"/>
      <c r="AF409" s="210"/>
      <c r="AG409" s="210" t="s">
        <v>179</v>
      </c>
      <c r="AH409" s="210">
        <v>5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1" x14ac:dyDescent="0.25">
      <c r="A410" s="235">
        <v>105</v>
      </c>
      <c r="B410" s="236" t="s">
        <v>593</v>
      </c>
      <c r="C410" s="256" t="s">
        <v>594</v>
      </c>
      <c r="D410" s="237" t="s">
        <v>207</v>
      </c>
      <c r="E410" s="238">
        <v>70.48</v>
      </c>
      <c r="F410" s="239"/>
      <c r="G410" s="240">
        <f>ROUND(E410*F410,2)</f>
        <v>0</v>
      </c>
      <c r="H410" s="239"/>
      <c r="I410" s="240">
        <f>ROUND(E410*H410,2)</f>
        <v>0</v>
      </c>
      <c r="J410" s="239"/>
      <c r="K410" s="240">
        <f>ROUND(E410*J410,2)</f>
        <v>0</v>
      </c>
      <c r="L410" s="240">
        <v>21</v>
      </c>
      <c r="M410" s="240">
        <f>G410*(1+L410/100)</f>
        <v>0</v>
      </c>
      <c r="N410" s="238">
        <v>0</v>
      </c>
      <c r="O410" s="238">
        <f>ROUND(E410*N410,2)</f>
        <v>0</v>
      </c>
      <c r="P410" s="238">
        <v>8.0000000000000007E-5</v>
      </c>
      <c r="Q410" s="238">
        <f>ROUND(E410*P410,2)</f>
        <v>0.01</v>
      </c>
      <c r="R410" s="240" t="s">
        <v>585</v>
      </c>
      <c r="S410" s="240" t="s">
        <v>172</v>
      </c>
      <c r="T410" s="241" t="s">
        <v>172</v>
      </c>
      <c r="U410" s="221">
        <v>0.04</v>
      </c>
      <c r="V410" s="221">
        <f>ROUND(E410*U410,2)</f>
        <v>2.82</v>
      </c>
      <c r="W410" s="221"/>
      <c r="X410" s="221" t="s">
        <v>173</v>
      </c>
      <c r="Y410" s="221" t="s">
        <v>174</v>
      </c>
      <c r="Z410" s="210"/>
      <c r="AA410" s="210"/>
      <c r="AB410" s="210"/>
      <c r="AC410" s="210"/>
      <c r="AD410" s="210"/>
      <c r="AE410" s="210"/>
      <c r="AF410" s="210"/>
      <c r="AG410" s="210" t="s">
        <v>175</v>
      </c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2" x14ac:dyDescent="0.25">
      <c r="A411" s="217"/>
      <c r="B411" s="218"/>
      <c r="C411" s="258" t="s">
        <v>569</v>
      </c>
      <c r="D411" s="223"/>
      <c r="E411" s="224">
        <v>18.239999999999998</v>
      </c>
      <c r="F411" s="221"/>
      <c r="G411" s="221"/>
      <c r="H411" s="221"/>
      <c r="I411" s="221"/>
      <c r="J411" s="221"/>
      <c r="K411" s="221"/>
      <c r="L411" s="221"/>
      <c r="M411" s="221"/>
      <c r="N411" s="220"/>
      <c r="O411" s="220"/>
      <c r="P411" s="220"/>
      <c r="Q411" s="220"/>
      <c r="R411" s="221"/>
      <c r="S411" s="221"/>
      <c r="T411" s="221"/>
      <c r="U411" s="221"/>
      <c r="V411" s="221"/>
      <c r="W411" s="221"/>
      <c r="X411" s="221"/>
      <c r="Y411" s="221"/>
      <c r="Z411" s="210"/>
      <c r="AA411" s="210"/>
      <c r="AB411" s="210"/>
      <c r="AC411" s="210"/>
      <c r="AD411" s="210"/>
      <c r="AE411" s="210"/>
      <c r="AF411" s="210"/>
      <c r="AG411" s="210" t="s">
        <v>179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3" x14ac:dyDescent="0.25">
      <c r="A412" s="217"/>
      <c r="B412" s="218"/>
      <c r="C412" s="258" t="s">
        <v>570</v>
      </c>
      <c r="D412" s="223"/>
      <c r="E412" s="224">
        <v>17.52</v>
      </c>
      <c r="F412" s="221"/>
      <c r="G412" s="221"/>
      <c r="H412" s="221"/>
      <c r="I412" s="221"/>
      <c r="J412" s="221"/>
      <c r="K412" s="221"/>
      <c r="L412" s="221"/>
      <c r="M412" s="221"/>
      <c r="N412" s="220"/>
      <c r="O412" s="220"/>
      <c r="P412" s="220"/>
      <c r="Q412" s="220"/>
      <c r="R412" s="221"/>
      <c r="S412" s="221"/>
      <c r="T412" s="221"/>
      <c r="U412" s="221"/>
      <c r="V412" s="221"/>
      <c r="W412" s="221"/>
      <c r="X412" s="221"/>
      <c r="Y412" s="221"/>
      <c r="Z412" s="210"/>
      <c r="AA412" s="210"/>
      <c r="AB412" s="210"/>
      <c r="AC412" s="210"/>
      <c r="AD412" s="210"/>
      <c r="AE412" s="210"/>
      <c r="AF412" s="210"/>
      <c r="AG412" s="210" t="s">
        <v>179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25">
      <c r="A413" s="217"/>
      <c r="B413" s="218"/>
      <c r="C413" s="258" t="s">
        <v>571</v>
      </c>
      <c r="D413" s="223"/>
      <c r="E413" s="224">
        <v>17.38</v>
      </c>
      <c r="F413" s="221"/>
      <c r="G413" s="221"/>
      <c r="H413" s="221"/>
      <c r="I413" s="221"/>
      <c r="J413" s="221"/>
      <c r="K413" s="221"/>
      <c r="L413" s="221"/>
      <c r="M413" s="221"/>
      <c r="N413" s="220"/>
      <c r="O413" s="220"/>
      <c r="P413" s="220"/>
      <c r="Q413" s="220"/>
      <c r="R413" s="221"/>
      <c r="S413" s="221"/>
      <c r="T413" s="221"/>
      <c r="U413" s="221"/>
      <c r="V413" s="221"/>
      <c r="W413" s="221"/>
      <c r="X413" s="221"/>
      <c r="Y413" s="221"/>
      <c r="Z413" s="210"/>
      <c r="AA413" s="210"/>
      <c r="AB413" s="210"/>
      <c r="AC413" s="210"/>
      <c r="AD413" s="210"/>
      <c r="AE413" s="210"/>
      <c r="AF413" s="210"/>
      <c r="AG413" s="210" t="s">
        <v>179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25">
      <c r="A414" s="217"/>
      <c r="B414" s="218"/>
      <c r="C414" s="258" t="s">
        <v>572</v>
      </c>
      <c r="D414" s="223"/>
      <c r="E414" s="224">
        <v>17.34</v>
      </c>
      <c r="F414" s="221"/>
      <c r="G414" s="221"/>
      <c r="H414" s="221"/>
      <c r="I414" s="221"/>
      <c r="J414" s="221"/>
      <c r="K414" s="221"/>
      <c r="L414" s="221"/>
      <c r="M414" s="221"/>
      <c r="N414" s="220"/>
      <c r="O414" s="220"/>
      <c r="P414" s="220"/>
      <c r="Q414" s="220"/>
      <c r="R414" s="221"/>
      <c r="S414" s="221"/>
      <c r="T414" s="221"/>
      <c r="U414" s="221"/>
      <c r="V414" s="221"/>
      <c r="W414" s="221"/>
      <c r="X414" s="221"/>
      <c r="Y414" s="221"/>
      <c r="Z414" s="210"/>
      <c r="AA414" s="210"/>
      <c r="AB414" s="210"/>
      <c r="AC414" s="210"/>
      <c r="AD414" s="210"/>
      <c r="AE414" s="210"/>
      <c r="AF414" s="210"/>
      <c r="AG414" s="210" t="s">
        <v>179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ht="20.399999999999999" outlineLevel="1" x14ac:dyDescent="0.25">
      <c r="A415" s="235">
        <v>106</v>
      </c>
      <c r="B415" s="236" t="s">
        <v>595</v>
      </c>
      <c r="C415" s="256" t="s">
        <v>596</v>
      </c>
      <c r="D415" s="237" t="s">
        <v>207</v>
      </c>
      <c r="E415" s="238">
        <v>70.48</v>
      </c>
      <c r="F415" s="239"/>
      <c r="G415" s="240">
        <f>ROUND(E415*F415,2)</f>
        <v>0</v>
      </c>
      <c r="H415" s="239"/>
      <c r="I415" s="240">
        <f>ROUND(E415*H415,2)</f>
        <v>0</v>
      </c>
      <c r="J415" s="239"/>
      <c r="K415" s="240">
        <f>ROUND(E415*J415,2)</f>
        <v>0</v>
      </c>
      <c r="L415" s="240">
        <v>21</v>
      </c>
      <c r="M415" s="240">
        <f>G415*(1+L415/100)</f>
        <v>0</v>
      </c>
      <c r="N415" s="238">
        <v>2.2000000000000001E-4</v>
      </c>
      <c r="O415" s="238">
        <f>ROUND(E415*N415,2)</f>
        <v>0.02</v>
      </c>
      <c r="P415" s="238">
        <v>0</v>
      </c>
      <c r="Q415" s="238">
        <f>ROUND(E415*P415,2)</f>
        <v>0</v>
      </c>
      <c r="R415" s="240" t="s">
        <v>585</v>
      </c>
      <c r="S415" s="240" t="s">
        <v>172</v>
      </c>
      <c r="T415" s="241" t="s">
        <v>172</v>
      </c>
      <c r="U415" s="221">
        <v>0.23</v>
      </c>
      <c r="V415" s="221">
        <f>ROUND(E415*U415,2)</f>
        <v>16.21</v>
      </c>
      <c r="W415" s="221"/>
      <c r="X415" s="221" t="s">
        <v>173</v>
      </c>
      <c r="Y415" s="221" t="s">
        <v>174</v>
      </c>
      <c r="Z415" s="210"/>
      <c r="AA415" s="210"/>
      <c r="AB415" s="210"/>
      <c r="AC415" s="210"/>
      <c r="AD415" s="210"/>
      <c r="AE415" s="210"/>
      <c r="AF415" s="210"/>
      <c r="AG415" s="210" t="s">
        <v>175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2" x14ac:dyDescent="0.25">
      <c r="A416" s="217"/>
      <c r="B416" s="218"/>
      <c r="C416" s="259" t="s">
        <v>597</v>
      </c>
      <c r="D416" s="244"/>
      <c r="E416" s="244"/>
      <c r="F416" s="244"/>
      <c r="G416" s="244"/>
      <c r="H416" s="221"/>
      <c r="I416" s="221"/>
      <c r="J416" s="221"/>
      <c r="K416" s="221"/>
      <c r="L416" s="221"/>
      <c r="M416" s="221"/>
      <c r="N416" s="220"/>
      <c r="O416" s="220"/>
      <c r="P416" s="220"/>
      <c r="Q416" s="220"/>
      <c r="R416" s="221"/>
      <c r="S416" s="221"/>
      <c r="T416" s="221"/>
      <c r="U416" s="221"/>
      <c r="V416" s="221"/>
      <c r="W416" s="221"/>
      <c r="X416" s="221"/>
      <c r="Y416" s="221"/>
      <c r="Z416" s="210"/>
      <c r="AA416" s="210"/>
      <c r="AB416" s="210"/>
      <c r="AC416" s="210"/>
      <c r="AD416" s="210"/>
      <c r="AE416" s="210"/>
      <c r="AF416" s="210"/>
      <c r="AG416" s="210" t="s">
        <v>212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25">
      <c r="A417" s="217"/>
      <c r="B417" s="218"/>
      <c r="C417" s="258" t="s">
        <v>569</v>
      </c>
      <c r="D417" s="223"/>
      <c r="E417" s="224">
        <v>18.239999999999998</v>
      </c>
      <c r="F417" s="221"/>
      <c r="G417" s="221"/>
      <c r="H417" s="221"/>
      <c r="I417" s="221"/>
      <c r="J417" s="221"/>
      <c r="K417" s="221"/>
      <c r="L417" s="221"/>
      <c r="M417" s="221"/>
      <c r="N417" s="220"/>
      <c r="O417" s="220"/>
      <c r="P417" s="220"/>
      <c r="Q417" s="220"/>
      <c r="R417" s="221"/>
      <c r="S417" s="221"/>
      <c r="T417" s="221"/>
      <c r="U417" s="221"/>
      <c r="V417" s="221"/>
      <c r="W417" s="221"/>
      <c r="X417" s="221"/>
      <c r="Y417" s="221"/>
      <c r="Z417" s="210"/>
      <c r="AA417" s="210"/>
      <c r="AB417" s="210"/>
      <c r="AC417" s="210"/>
      <c r="AD417" s="210"/>
      <c r="AE417" s="210"/>
      <c r="AF417" s="210"/>
      <c r="AG417" s="210" t="s">
        <v>179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3" x14ac:dyDescent="0.25">
      <c r="A418" s="217"/>
      <c r="B418" s="218"/>
      <c r="C418" s="258" t="s">
        <v>570</v>
      </c>
      <c r="D418" s="223"/>
      <c r="E418" s="224">
        <v>17.52</v>
      </c>
      <c r="F418" s="221"/>
      <c r="G418" s="221"/>
      <c r="H418" s="221"/>
      <c r="I418" s="221"/>
      <c r="J418" s="221"/>
      <c r="K418" s="221"/>
      <c r="L418" s="221"/>
      <c r="M418" s="221"/>
      <c r="N418" s="220"/>
      <c r="O418" s="220"/>
      <c r="P418" s="220"/>
      <c r="Q418" s="220"/>
      <c r="R418" s="221"/>
      <c r="S418" s="221"/>
      <c r="T418" s="221"/>
      <c r="U418" s="221"/>
      <c r="V418" s="221"/>
      <c r="W418" s="221"/>
      <c r="X418" s="221"/>
      <c r="Y418" s="221"/>
      <c r="Z418" s="210"/>
      <c r="AA418" s="210"/>
      <c r="AB418" s="210"/>
      <c r="AC418" s="210"/>
      <c r="AD418" s="210"/>
      <c r="AE418" s="210"/>
      <c r="AF418" s="210"/>
      <c r="AG418" s="210" t="s">
        <v>179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5">
      <c r="A419" s="217"/>
      <c r="B419" s="218"/>
      <c r="C419" s="258" t="s">
        <v>571</v>
      </c>
      <c r="D419" s="223"/>
      <c r="E419" s="224">
        <v>17.38</v>
      </c>
      <c r="F419" s="221"/>
      <c r="G419" s="221"/>
      <c r="H419" s="221"/>
      <c r="I419" s="221"/>
      <c r="J419" s="221"/>
      <c r="K419" s="221"/>
      <c r="L419" s="221"/>
      <c r="M419" s="221"/>
      <c r="N419" s="220"/>
      <c r="O419" s="220"/>
      <c r="P419" s="220"/>
      <c r="Q419" s="220"/>
      <c r="R419" s="221"/>
      <c r="S419" s="221"/>
      <c r="T419" s="221"/>
      <c r="U419" s="221"/>
      <c r="V419" s="221"/>
      <c r="W419" s="221"/>
      <c r="X419" s="221"/>
      <c r="Y419" s="221"/>
      <c r="Z419" s="210"/>
      <c r="AA419" s="210"/>
      <c r="AB419" s="210"/>
      <c r="AC419" s="210"/>
      <c r="AD419" s="210"/>
      <c r="AE419" s="210"/>
      <c r="AF419" s="210"/>
      <c r="AG419" s="210" t="s">
        <v>179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3" x14ac:dyDescent="0.25">
      <c r="A420" s="217"/>
      <c r="B420" s="218"/>
      <c r="C420" s="258" t="s">
        <v>572</v>
      </c>
      <c r="D420" s="223"/>
      <c r="E420" s="224">
        <v>17.34</v>
      </c>
      <c r="F420" s="221"/>
      <c r="G420" s="221"/>
      <c r="H420" s="221"/>
      <c r="I420" s="221"/>
      <c r="J420" s="221"/>
      <c r="K420" s="221"/>
      <c r="L420" s="221"/>
      <c r="M420" s="221"/>
      <c r="N420" s="220"/>
      <c r="O420" s="220"/>
      <c r="P420" s="220"/>
      <c r="Q420" s="220"/>
      <c r="R420" s="221"/>
      <c r="S420" s="221"/>
      <c r="T420" s="221"/>
      <c r="U420" s="221"/>
      <c r="V420" s="221"/>
      <c r="W420" s="221"/>
      <c r="X420" s="221"/>
      <c r="Y420" s="221"/>
      <c r="Z420" s="210"/>
      <c r="AA420" s="210"/>
      <c r="AB420" s="210"/>
      <c r="AC420" s="210"/>
      <c r="AD420" s="210"/>
      <c r="AE420" s="210"/>
      <c r="AF420" s="210"/>
      <c r="AG420" s="210" t="s">
        <v>179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1" x14ac:dyDescent="0.25">
      <c r="A421" s="235">
        <v>107</v>
      </c>
      <c r="B421" s="236" t="s">
        <v>598</v>
      </c>
      <c r="C421" s="256" t="s">
        <v>599</v>
      </c>
      <c r="D421" s="237" t="s">
        <v>198</v>
      </c>
      <c r="E421" s="238">
        <v>76.989999999999995</v>
      </c>
      <c r="F421" s="239"/>
      <c r="G421" s="240">
        <f>ROUND(E421*F421,2)</f>
        <v>0</v>
      </c>
      <c r="H421" s="239"/>
      <c r="I421" s="240">
        <f>ROUND(E421*H421,2)</f>
        <v>0</v>
      </c>
      <c r="J421" s="239"/>
      <c r="K421" s="240">
        <f>ROUND(E421*J421,2)</f>
        <v>0</v>
      </c>
      <c r="L421" s="240">
        <v>21</v>
      </c>
      <c r="M421" s="240">
        <f>G421*(1+L421/100)</f>
        <v>0</v>
      </c>
      <c r="N421" s="238">
        <v>0</v>
      </c>
      <c r="O421" s="238">
        <f>ROUND(E421*N421,2)</f>
        <v>0</v>
      </c>
      <c r="P421" s="238">
        <v>1E-3</v>
      </c>
      <c r="Q421" s="238">
        <f>ROUND(E421*P421,2)</f>
        <v>0.08</v>
      </c>
      <c r="R421" s="240" t="s">
        <v>585</v>
      </c>
      <c r="S421" s="240" t="s">
        <v>172</v>
      </c>
      <c r="T421" s="241" t="s">
        <v>172</v>
      </c>
      <c r="U421" s="221">
        <v>0.13</v>
      </c>
      <c r="V421" s="221">
        <f>ROUND(E421*U421,2)</f>
        <v>10.01</v>
      </c>
      <c r="W421" s="221"/>
      <c r="X421" s="221" t="s">
        <v>173</v>
      </c>
      <c r="Y421" s="221" t="s">
        <v>174</v>
      </c>
      <c r="Z421" s="210"/>
      <c r="AA421" s="210"/>
      <c r="AB421" s="210"/>
      <c r="AC421" s="210"/>
      <c r="AD421" s="210"/>
      <c r="AE421" s="210"/>
      <c r="AF421" s="210"/>
      <c r="AG421" s="210" t="s">
        <v>175</v>
      </c>
      <c r="AH421" s="210"/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2" x14ac:dyDescent="0.25">
      <c r="A422" s="217"/>
      <c r="B422" s="218"/>
      <c r="C422" s="258" t="s">
        <v>590</v>
      </c>
      <c r="D422" s="223"/>
      <c r="E422" s="224">
        <v>76.989999999999995</v>
      </c>
      <c r="F422" s="221"/>
      <c r="G422" s="221"/>
      <c r="H422" s="221"/>
      <c r="I422" s="221"/>
      <c r="J422" s="221"/>
      <c r="K422" s="221"/>
      <c r="L422" s="221"/>
      <c r="M422" s="221"/>
      <c r="N422" s="220"/>
      <c r="O422" s="220"/>
      <c r="P422" s="220"/>
      <c r="Q422" s="220"/>
      <c r="R422" s="221"/>
      <c r="S422" s="221"/>
      <c r="T422" s="221"/>
      <c r="U422" s="221"/>
      <c r="V422" s="221"/>
      <c r="W422" s="221"/>
      <c r="X422" s="221"/>
      <c r="Y422" s="221"/>
      <c r="Z422" s="210"/>
      <c r="AA422" s="210"/>
      <c r="AB422" s="210"/>
      <c r="AC422" s="210"/>
      <c r="AD422" s="210"/>
      <c r="AE422" s="210"/>
      <c r="AF422" s="210"/>
      <c r="AG422" s="210" t="s">
        <v>179</v>
      </c>
      <c r="AH422" s="210">
        <v>5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1" x14ac:dyDescent="0.25">
      <c r="A423" s="235">
        <v>108</v>
      </c>
      <c r="B423" s="236" t="s">
        <v>600</v>
      </c>
      <c r="C423" s="256" t="s">
        <v>601</v>
      </c>
      <c r="D423" s="237" t="s">
        <v>198</v>
      </c>
      <c r="E423" s="238">
        <v>76.989999999999995</v>
      </c>
      <c r="F423" s="239"/>
      <c r="G423" s="240">
        <f>ROUND(E423*F423,2)</f>
        <v>0</v>
      </c>
      <c r="H423" s="239"/>
      <c r="I423" s="240">
        <f>ROUND(E423*H423,2)</f>
        <v>0</v>
      </c>
      <c r="J423" s="239"/>
      <c r="K423" s="240">
        <f>ROUND(E423*J423,2)</f>
        <v>0</v>
      </c>
      <c r="L423" s="240">
        <v>21</v>
      </c>
      <c r="M423" s="240">
        <f>G423*(1+L423/100)</f>
        <v>0</v>
      </c>
      <c r="N423" s="238">
        <v>3.3E-4</v>
      </c>
      <c r="O423" s="238">
        <f>ROUND(E423*N423,2)</f>
        <v>0.03</v>
      </c>
      <c r="P423" s="238">
        <v>0</v>
      </c>
      <c r="Q423" s="238">
        <f>ROUND(E423*P423,2)</f>
        <v>0</v>
      </c>
      <c r="R423" s="240" t="s">
        <v>585</v>
      </c>
      <c r="S423" s="240" t="s">
        <v>172</v>
      </c>
      <c r="T423" s="241" t="s">
        <v>172</v>
      </c>
      <c r="U423" s="221">
        <v>0.45</v>
      </c>
      <c r="V423" s="221">
        <f>ROUND(E423*U423,2)</f>
        <v>34.65</v>
      </c>
      <c r="W423" s="221"/>
      <c r="X423" s="221" t="s">
        <v>173</v>
      </c>
      <c r="Y423" s="221" t="s">
        <v>174</v>
      </c>
      <c r="Z423" s="210"/>
      <c r="AA423" s="210"/>
      <c r="AB423" s="210"/>
      <c r="AC423" s="210"/>
      <c r="AD423" s="210"/>
      <c r="AE423" s="210"/>
      <c r="AF423" s="210"/>
      <c r="AG423" s="210" t="s">
        <v>175</v>
      </c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2" x14ac:dyDescent="0.25">
      <c r="A424" s="217"/>
      <c r="B424" s="218"/>
      <c r="C424" s="258" t="s">
        <v>590</v>
      </c>
      <c r="D424" s="223"/>
      <c r="E424" s="224">
        <v>76.989999999999995</v>
      </c>
      <c r="F424" s="221"/>
      <c r="G424" s="221"/>
      <c r="H424" s="221"/>
      <c r="I424" s="221"/>
      <c r="J424" s="221"/>
      <c r="K424" s="221"/>
      <c r="L424" s="221"/>
      <c r="M424" s="221"/>
      <c r="N424" s="220"/>
      <c r="O424" s="220"/>
      <c r="P424" s="220"/>
      <c r="Q424" s="220"/>
      <c r="R424" s="221"/>
      <c r="S424" s="221"/>
      <c r="T424" s="221"/>
      <c r="U424" s="221"/>
      <c r="V424" s="221"/>
      <c r="W424" s="221"/>
      <c r="X424" s="221"/>
      <c r="Y424" s="221"/>
      <c r="Z424" s="210"/>
      <c r="AA424" s="210"/>
      <c r="AB424" s="210"/>
      <c r="AC424" s="210"/>
      <c r="AD424" s="210"/>
      <c r="AE424" s="210"/>
      <c r="AF424" s="210"/>
      <c r="AG424" s="210" t="s">
        <v>179</v>
      </c>
      <c r="AH424" s="210">
        <v>5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1" x14ac:dyDescent="0.25">
      <c r="A425" s="235">
        <v>109</v>
      </c>
      <c r="B425" s="236" t="s">
        <v>602</v>
      </c>
      <c r="C425" s="256" t="s">
        <v>603</v>
      </c>
      <c r="D425" s="237" t="s">
        <v>207</v>
      </c>
      <c r="E425" s="238">
        <v>77.528000000000006</v>
      </c>
      <c r="F425" s="239"/>
      <c r="G425" s="240">
        <f>ROUND(E425*F425,2)</f>
        <v>0</v>
      </c>
      <c r="H425" s="239"/>
      <c r="I425" s="240">
        <f>ROUND(E425*H425,2)</f>
        <v>0</v>
      </c>
      <c r="J425" s="239"/>
      <c r="K425" s="240">
        <f>ROUND(E425*J425,2)</f>
        <v>0</v>
      </c>
      <c r="L425" s="240">
        <v>21</v>
      </c>
      <c r="M425" s="240">
        <f>G425*(1+L425/100)</f>
        <v>0</v>
      </c>
      <c r="N425" s="238">
        <v>1.3999999999999999E-4</v>
      </c>
      <c r="O425" s="238">
        <f>ROUND(E425*N425,2)</f>
        <v>0.01</v>
      </c>
      <c r="P425" s="238">
        <v>0</v>
      </c>
      <c r="Q425" s="238">
        <f>ROUND(E425*P425,2)</f>
        <v>0</v>
      </c>
      <c r="R425" s="240" t="s">
        <v>473</v>
      </c>
      <c r="S425" s="240" t="s">
        <v>172</v>
      </c>
      <c r="T425" s="241" t="s">
        <v>172</v>
      </c>
      <c r="U425" s="221">
        <v>0</v>
      </c>
      <c r="V425" s="221">
        <f>ROUND(E425*U425,2)</f>
        <v>0</v>
      </c>
      <c r="W425" s="221"/>
      <c r="X425" s="221" t="s">
        <v>474</v>
      </c>
      <c r="Y425" s="221" t="s">
        <v>174</v>
      </c>
      <c r="Z425" s="210"/>
      <c r="AA425" s="210"/>
      <c r="AB425" s="210"/>
      <c r="AC425" s="210"/>
      <c r="AD425" s="210"/>
      <c r="AE425" s="210"/>
      <c r="AF425" s="210"/>
      <c r="AG425" s="210" t="s">
        <v>475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2" x14ac:dyDescent="0.25">
      <c r="A426" s="217"/>
      <c r="B426" s="218"/>
      <c r="C426" s="258" t="s">
        <v>604</v>
      </c>
      <c r="D426" s="223"/>
      <c r="E426" s="224"/>
      <c r="F426" s="221"/>
      <c r="G426" s="221"/>
      <c r="H426" s="221"/>
      <c r="I426" s="221"/>
      <c r="J426" s="221"/>
      <c r="K426" s="221"/>
      <c r="L426" s="221"/>
      <c r="M426" s="221"/>
      <c r="N426" s="220"/>
      <c r="O426" s="220"/>
      <c r="P426" s="220"/>
      <c r="Q426" s="220"/>
      <c r="R426" s="221"/>
      <c r="S426" s="221"/>
      <c r="T426" s="221"/>
      <c r="U426" s="221"/>
      <c r="V426" s="221"/>
      <c r="W426" s="221"/>
      <c r="X426" s="221"/>
      <c r="Y426" s="221"/>
      <c r="Z426" s="210"/>
      <c r="AA426" s="210"/>
      <c r="AB426" s="210"/>
      <c r="AC426" s="210"/>
      <c r="AD426" s="210"/>
      <c r="AE426" s="210"/>
      <c r="AF426" s="210"/>
      <c r="AG426" s="210" t="s">
        <v>179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5">
      <c r="A427" s="217"/>
      <c r="B427" s="218"/>
      <c r="C427" s="258" t="s">
        <v>605</v>
      </c>
      <c r="D427" s="223"/>
      <c r="E427" s="224">
        <v>77.528000000000006</v>
      </c>
      <c r="F427" s="221"/>
      <c r="G427" s="221"/>
      <c r="H427" s="221"/>
      <c r="I427" s="221"/>
      <c r="J427" s="221"/>
      <c r="K427" s="221"/>
      <c r="L427" s="221"/>
      <c r="M427" s="221"/>
      <c r="N427" s="220"/>
      <c r="O427" s="220"/>
      <c r="P427" s="220"/>
      <c r="Q427" s="220"/>
      <c r="R427" s="221"/>
      <c r="S427" s="221"/>
      <c r="T427" s="221"/>
      <c r="U427" s="221"/>
      <c r="V427" s="221"/>
      <c r="W427" s="221"/>
      <c r="X427" s="221"/>
      <c r="Y427" s="221"/>
      <c r="Z427" s="210"/>
      <c r="AA427" s="210"/>
      <c r="AB427" s="210"/>
      <c r="AC427" s="210"/>
      <c r="AD427" s="210"/>
      <c r="AE427" s="210"/>
      <c r="AF427" s="210"/>
      <c r="AG427" s="210" t="s">
        <v>179</v>
      </c>
      <c r="AH427" s="210">
        <v>5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ht="30.6" outlineLevel="1" x14ac:dyDescent="0.25">
      <c r="A428" s="235">
        <v>110</v>
      </c>
      <c r="B428" s="236" t="s">
        <v>606</v>
      </c>
      <c r="C428" s="256" t="s">
        <v>607</v>
      </c>
      <c r="D428" s="237" t="s">
        <v>198</v>
      </c>
      <c r="E428" s="238">
        <v>92.441800000000001</v>
      </c>
      <c r="F428" s="239"/>
      <c r="G428" s="240">
        <f>ROUND(E428*F428,2)</f>
        <v>0</v>
      </c>
      <c r="H428" s="239"/>
      <c r="I428" s="240">
        <f>ROUND(E428*H428,2)</f>
        <v>0</v>
      </c>
      <c r="J428" s="239"/>
      <c r="K428" s="240">
        <f>ROUND(E428*J428,2)</f>
        <v>0</v>
      </c>
      <c r="L428" s="240">
        <v>21</v>
      </c>
      <c r="M428" s="240">
        <f>G428*(1+L428/100)</f>
        <v>0</v>
      </c>
      <c r="N428" s="238">
        <v>2.7000000000000001E-3</v>
      </c>
      <c r="O428" s="238">
        <f>ROUND(E428*N428,2)</f>
        <v>0.25</v>
      </c>
      <c r="P428" s="238">
        <v>0</v>
      </c>
      <c r="Q428" s="238">
        <f>ROUND(E428*P428,2)</f>
        <v>0</v>
      </c>
      <c r="R428" s="240" t="s">
        <v>473</v>
      </c>
      <c r="S428" s="240" t="s">
        <v>172</v>
      </c>
      <c r="T428" s="241" t="s">
        <v>172</v>
      </c>
      <c r="U428" s="221">
        <v>0</v>
      </c>
      <c r="V428" s="221">
        <f>ROUND(E428*U428,2)</f>
        <v>0</v>
      </c>
      <c r="W428" s="221"/>
      <c r="X428" s="221" t="s">
        <v>474</v>
      </c>
      <c r="Y428" s="221" t="s">
        <v>174</v>
      </c>
      <c r="Z428" s="210"/>
      <c r="AA428" s="210"/>
      <c r="AB428" s="210"/>
      <c r="AC428" s="210"/>
      <c r="AD428" s="210"/>
      <c r="AE428" s="210"/>
      <c r="AF428" s="210"/>
      <c r="AG428" s="210" t="s">
        <v>475</v>
      </c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2" x14ac:dyDescent="0.25">
      <c r="A429" s="217"/>
      <c r="B429" s="218"/>
      <c r="C429" s="258" t="s">
        <v>589</v>
      </c>
      <c r="D429" s="223"/>
      <c r="E429" s="224"/>
      <c r="F429" s="221"/>
      <c r="G429" s="221"/>
      <c r="H429" s="221"/>
      <c r="I429" s="221"/>
      <c r="J429" s="221"/>
      <c r="K429" s="221"/>
      <c r="L429" s="221"/>
      <c r="M429" s="221"/>
      <c r="N429" s="220"/>
      <c r="O429" s="220"/>
      <c r="P429" s="220"/>
      <c r="Q429" s="220"/>
      <c r="R429" s="221"/>
      <c r="S429" s="221"/>
      <c r="T429" s="221"/>
      <c r="U429" s="221"/>
      <c r="V429" s="221"/>
      <c r="W429" s="221"/>
      <c r="X429" s="221"/>
      <c r="Y429" s="221"/>
      <c r="Z429" s="210"/>
      <c r="AA429" s="210"/>
      <c r="AB429" s="210"/>
      <c r="AC429" s="210"/>
      <c r="AD429" s="210"/>
      <c r="AE429" s="210"/>
      <c r="AF429" s="210"/>
      <c r="AG429" s="210" t="s">
        <v>179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3" x14ac:dyDescent="0.25">
      <c r="A430" s="217"/>
      <c r="B430" s="218"/>
      <c r="C430" s="258" t="s">
        <v>590</v>
      </c>
      <c r="D430" s="223"/>
      <c r="E430" s="224">
        <v>76.989999999999995</v>
      </c>
      <c r="F430" s="221"/>
      <c r="G430" s="221"/>
      <c r="H430" s="221"/>
      <c r="I430" s="221"/>
      <c r="J430" s="221"/>
      <c r="K430" s="221"/>
      <c r="L430" s="221"/>
      <c r="M430" s="221"/>
      <c r="N430" s="220"/>
      <c r="O430" s="220"/>
      <c r="P430" s="220"/>
      <c r="Q430" s="220"/>
      <c r="R430" s="221"/>
      <c r="S430" s="221"/>
      <c r="T430" s="221"/>
      <c r="U430" s="221"/>
      <c r="V430" s="221"/>
      <c r="W430" s="221"/>
      <c r="X430" s="221"/>
      <c r="Y430" s="221"/>
      <c r="Z430" s="210"/>
      <c r="AA430" s="210"/>
      <c r="AB430" s="210"/>
      <c r="AC430" s="210"/>
      <c r="AD430" s="210"/>
      <c r="AE430" s="210"/>
      <c r="AF430" s="210"/>
      <c r="AG430" s="210" t="s">
        <v>179</v>
      </c>
      <c r="AH430" s="210">
        <v>5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3" x14ac:dyDescent="0.25">
      <c r="A431" s="217"/>
      <c r="B431" s="218"/>
      <c r="C431" s="258" t="s">
        <v>234</v>
      </c>
      <c r="D431" s="223"/>
      <c r="E431" s="224"/>
      <c r="F431" s="221"/>
      <c r="G431" s="221"/>
      <c r="H431" s="221"/>
      <c r="I431" s="221"/>
      <c r="J431" s="221"/>
      <c r="K431" s="221"/>
      <c r="L431" s="221"/>
      <c r="M431" s="221"/>
      <c r="N431" s="220"/>
      <c r="O431" s="220"/>
      <c r="P431" s="220"/>
      <c r="Q431" s="220"/>
      <c r="R431" s="221"/>
      <c r="S431" s="221"/>
      <c r="T431" s="221"/>
      <c r="U431" s="221"/>
      <c r="V431" s="221"/>
      <c r="W431" s="221"/>
      <c r="X431" s="221"/>
      <c r="Y431" s="221"/>
      <c r="Z431" s="210"/>
      <c r="AA431" s="210"/>
      <c r="AB431" s="210"/>
      <c r="AC431" s="210"/>
      <c r="AD431" s="210"/>
      <c r="AE431" s="210"/>
      <c r="AF431" s="210"/>
      <c r="AG431" s="210" t="s">
        <v>179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3" x14ac:dyDescent="0.25">
      <c r="A432" s="217"/>
      <c r="B432" s="218"/>
      <c r="C432" s="258" t="s">
        <v>591</v>
      </c>
      <c r="D432" s="223"/>
      <c r="E432" s="224"/>
      <c r="F432" s="221"/>
      <c r="G432" s="221"/>
      <c r="H432" s="221"/>
      <c r="I432" s="221"/>
      <c r="J432" s="221"/>
      <c r="K432" s="221"/>
      <c r="L432" s="221"/>
      <c r="M432" s="221"/>
      <c r="N432" s="220"/>
      <c r="O432" s="220"/>
      <c r="P432" s="220"/>
      <c r="Q432" s="220"/>
      <c r="R432" s="221"/>
      <c r="S432" s="221"/>
      <c r="T432" s="221"/>
      <c r="U432" s="221"/>
      <c r="V432" s="221"/>
      <c r="W432" s="221"/>
      <c r="X432" s="221"/>
      <c r="Y432" s="221"/>
      <c r="Z432" s="210"/>
      <c r="AA432" s="210"/>
      <c r="AB432" s="210"/>
      <c r="AC432" s="210"/>
      <c r="AD432" s="210"/>
      <c r="AE432" s="210"/>
      <c r="AF432" s="210"/>
      <c r="AG432" s="210" t="s">
        <v>179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3" x14ac:dyDescent="0.25">
      <c r="A433" s="217"/>
      <c r="B433" s="218"/>
      <c r="C433" s="258" t="s">
        <v>592</v>
      </c>
      <c r="D433" s="223"/>
      <c r="E433" s="224">
        <v>7.048</v>
      </c>
      <c r="F433" s="221"/>
      <c r="G433" s="221"/>
      <c r="H433" s="221"/>
      <c r="I433" s="221"/>
      <c r="J433" s="221"/>
      <c r="K433" s="221"/>
      <c r="L433" s="221"/>
      <c r="M433" s="221"/>
      <c r="N433" s="220"/>
      <c r="O433" s="220"/>
      <c r="P433" s="220"/>
      <c r="Q433" s="220"/>
      <c r="R433" s="221"/>
      <c r="S433" s="221"/>
      <c r="T433" s="221"/>
      <c r="U433" s="221"/>
      <c r="V433" s="221"/>
      <c r="W433" s="221"/>
      <c r="X433" s="221"/>
      <c r="Y433" s="221"/>
      <c r="Z433" s="210"/>
      <c r="AA433" s="210"/>
      <c r="AB433" s="210"/>
      <c r="AC433" s="210"/>
      <c r="AD433" s="210"/>
      <c r="AE433" s="210"/>
      <c r="AF433" s="210"/>
      <c r="AG433" s="210" t="s">
        <v>179</v>
      </c>
      <c r="AH433" s="210">
        <v>5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3" x14ac:dyDescent="0.25">
      <c r="A434" s="217"/>
      <c r="B434" s="218"/>
      <c r="C434" s="261" t="s">
        <v>284</v>
      </c>
      <c r="D434" s="225"/>
      <c r="E434" s="226">
        <v>84.037999999999997</v>
      </c>
      <c r="F434" s="221"/>
      <c r="G434" s="221"/>
      <c r="H434" s="221"/>
      <c r="I434" s="221"/>
      <c r="J434" s="221"/>
      <c r="K434" s="221"/>
      <c r="L434" s="221"/>
      <c r="M434" s="221"/>
      <c r="N434" s="220"/>
      <c r="O434" s="220"/>
      <c r="P434" s="220"/>
      <c r="Q434" s="220"/>
      <c r="R434" s="221"/>
      <c r="S434" s="221"/>
      <c r="T434" s="221"/>
      <c r="U434" s="221"/>
      <c r="V434" s="221"/>
      <c r="W434" s="221"/>
      <c r="X434" s="221"/>
      <c r="Y434" s="221"/>
      <c r="Z434" s="210"/>
      <c r="AA434" s="210"/>
      <c r="AB434" s="210"/>
      <c r="AC434" s="210"/>
      <c r="AD434" s="210"/>
      <c r="AE434" s="210"/>
      <c r="AF434" s="210"/>
      <c r="AG434" s="210" t="s">
        <v>179</v>
      </c>
      <c r="AH434" s="210">
        <v>1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5">
      <c r="A435" s="217"/>
      <c r="B435" s="218"/>
      <c r="C435" s="258" t="s">
        <v>608</v>
      </c>
      <c r="D435" s="223"/>
      <c r="E435" s="224">
        <v>8.4038000000000004</v>
      </c>
      <c r="F435" s="221"/>
      <c r="G435" s="221"/>
      <c r="H435" s="221"/>
      <c r="I435" s="221"/>
      <c r="J435" s="221"/>
      <c r="K435" s="221"/>
      <c r="L435" s="221"/>
      <c r="M435" s="221"/>
      <c r="N435" s="220"/>
      <c r="O435" s="220"/>
      <c r="P435" s="220"/>
      <c r="Q435" s="220"/>
      <c r="R435" s="221"/>
      <c r="S435" s="221"/>
      <c r="T435" s="221"/>
      <c r="U435" s="221"/>
      <c r="V435" s="221"/>
      <c r="W435" s="221"/>
      <c r="X435" s="221"/>
      <c r="Y435" s="221"/>
      <c r="Z435" s="210"/>
      <c r="AA435" s="210"/>
      <c r="AB435" s="210"/>
      <c r="AC435" s="210"/>
      <c r="AD435" s="210"/>
      <c r="AE435" s="210"/>
      <c r="AF435" s="210"/>
      <c r="AG435" s="210" t="s">
        <v>179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1" x14ac:dyDescent="0.25">
      <c r="A436" s="217">
        <v>111</v>
      </c>
      <c r="B436" s="218" t="s">
        <v>609</v>
      </c>
      <c r="C436" s="262" t="s">
        <v>610</v>
      </c>
      <c r="D436" s="219" t="s">
        <v>0</v>
      </c>
      <c r="E436" s="246"/>
      <c r="F436" s="222"/>
      <c r="G436" s="221">
        <f>ROUND(E436*F436,2)</f>
        <v>0</v>
      </c>
      <c r="H436" s="222"/>
      <c r="I436" s="221">
        <f>ROUND(E436*H436,2)</f>
        <v>0</v>
      </c>
      <c r="J436" s="222"/>
      <c r="K436" s="221">
        <f>ROUND(E436*J436,2)</f>
        <v>0</v>
      </c>
      <c r="L436" s="221">
        <v>21</v>
      </c>
      <c r="M436" s="221">
        <f>G436*(1+L436/100)</f>
        <v>0</v>
      </c>
      <c r="N436" s="220">
        <v>0</v>
      </c>
      <c r="O436" s="220">
        <f>ROUND(E436*N436,2)</f>
        <v>0</v>
      </c>
      <c r="P436" s="220">
        <v>0</v>
      </c>
      <c r="Q436" s="220">
        <f>ROUND(E436*P436,2)</f>
        <v>0</v>
      </c>
      <c r="R436" s="221" t="s">
        <v>585</v>
      </c>
      <c r="S436" s="221" t="s">
        <v>172</v>
      </c>
      <c r="T436" s="221" t="s">
        <v>172</v>
      </c>
      <c r="U436" s="221">
        <v>0</v>
      </c>
      <c r="V436" s="221">
        <f>ROUND(E436*U436,2)</f>
        <v>0</v>
      </c>
      <c r="W436" s="221"/>
      <c r="X436" s="221" t="s">
        <v>405</v>
      </c>
      <c r="Y436" s="221" t="s">
        <v>174</v>
      </c>
      <c r="Z436" s="210"/>
      <c r="AA436" s="210"/>
      <c r="AB436" s="210"/>
      <c r="AC436" s="210"/>
      <c r="AD436" s="210"/>
      <c r="AE436" s="210"/>
      <c r="AF436" s="210"/>
      <c r="AG436" s="210" t="s">
        <v>406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2" x14ac:dyDescent="0.25">
      <c r="A437" s="217"/>
      <c r="B437" s="218"/>
      <c r="C437" s="263" t="s">
        <v>478</v>
      </c>
      <c r="D437" s="247"/>
      <c r="E437" s="247"/>
      <c r="F437" s="247"/>
      <c r="G437" s="247"/>
      <c r="H437" s="221"/>
      <c r="I437" s="221"/>
      <c r="J437" s="221"/>
      <c r="K437" s="221"/>
      <c r="L437" s="221"/>
      <c r="M437" s="221"/>
      <c r="N437" s="220"/>
      <c r="O437" s="220"/>
      <c r="P437" s="220"/>
      <c r="Q437" s="220"/>
      <c r="R437" s="221"/>
      <c r="S437" s="221"/>
      <c r="T437" s="221"/>
      <c r="U437" s="221"/>
      <c r="V437" s="221"/>
      <c r="W437" s="221"/>
      <c r="X437" s="221"/>
      <c r="Y437" s="221"/>
      <c r="Z437" s="210"/>
      <c r="AA437" s="210"/>
      <c r="AB437" s="210"/>
      <c r="AC437" s="210"/>
      <c r="AD437" s="210"/>
      <c r="AE437" s="210"/>
      <c r="AF437" s="210"/>
      <c r="AG437" s="210" t="s">
        <v>177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x14ac:dyDescent="0.25">
      <c r="A438" s="228" t="s">
        <v>166</v>
      </c>
      <c r="B438" s="229" t="s">
        <v>126</v>
      </c>
      <c r="C438" s="255" t="s">
        <v>127</v>
      </c>
      <c r="D438" s="230"/>
      <c r="E438" s="231"/>
      <c r="F438" s="232"/>
      <c r="G438" s="232">
        <f>SUMIF(AG439:AG462,"&lt;&gt;NOR",G439:G462)</f>
        <v>0</v>
      </c>
      <c r="H438" s="232"/>
      <c r="I438" s="232">
        <f>SUM(I439:I462)</f>
        <v>0</v>
      </c>
      <c r="J438" s="232"/>
      <c r="K438" s="232">
        <f>SUM(K439:K462)</f>
        <v>0</v>
      </c>
      <c r="L438" s="232"/>
      <c r="M438" s="232">
        <f>SUM(M439:M462)</f>
        <v>0</v>
      </c>
      <c r="N438" s="231"/>
      <c r="O438" s="231">
        <f>SUM(O439:O462)</f>
        <v>2.41</v>
      </c>
      <c r="P438" s="231"/>
      <c r="Q438" s="231">
        <f>SUM(Q439:Q462)</f>
        <v>0</v>
      </c>
      <c r="R438" s="232"/>
      <c r="S438" s="232"/>
      <c r="T438" s="233"/>
      <c r="U438" s="227"/>
      <c r="V438" s="227">
        <f>SUM(V439:V462)</f>
        <v>134.48999999999998</v>
      </c>
      <c r="W438" s="227"/>
      <c r="X438" s="227"/>
      <c r="Y438" s="227"/>
      <c r="AG438" t="s">
        <v>167</v>
      </c>
    </row>
    <row r="439" spans="1:60" outlineLevel="1" x14ac:dyDescent="0.25">
      <c r="A439" s="235">
        <v>112</v>
      </c>
      <c r="B439" s="236" t="s">
        <v>611</v>
      </c>
      <c r="C439" s="256" t="s">
        <v>612</v>
      </c>
      <c r="D439" s="237" t="s">
        <v>198</v>
      </c>
      <c r="E439" s="238">
        <v>93.783600000000007</v>
      </c>
      <c r="F439" s="239"/>
      <c r="G439" s="240">
        <f>ROUND(E439*F439,2)</f>
        <v>0</v>
      </c>
      <c r="H439" s="239"/>
      <c r="I439" s="240">
        <f>ROUND(E439*H439,2)</f>
        <v>0</v>
      </c>
      <c r="J439" s="239"/>
      <c r="K439" s="240">
        <f>ROUND(E439*J439,2)</f>
        <v>0</v>
      </c>
      <c r="L439" s="240">
        <v>21</v>
      </c>
      <c r="M439" s="240">
        <f>G439*(1+L439/100)</f>
        <v>0</v>
      </c>
      <c r="N439" s="238">
        <v>2.1000000000000001E-4</v>
      </c>
      <c r="O439" s="238">
        <f>ROUND(E439*N439,2)</f>
        <v>0.02</v>
      </c>
      <c r="P439" s="238">
        <v>0</v>
      </c>
      <c r="Q439" s="238">
        <f>ROUND(E439*P439,2)</f>
        <v>0</v>
      </c>
      <c r="R439" s="240" t="s">
        <v>553</v>
      </c>
      <c r="S439" s="240" t="s">
        <v>172</v>
      </c>
      <c r="T439" s="241" t="s">
        <v>172</v>
      </c>
      <c r="U439" s="221">
        <v>0.05</v>
      </c>
      <c r="V439" s="221">
        <f>ROUND(E439*U439,2)</f>
        <v>4.6900000000000004</v>
      </c>
      <c r="W439" s="221"/>
      <c r="X439" s="221" t="s">
        <v>173</v>
      </c>
      <c r="Y439" s="221" t="s">
        <v>174</v>
      </c>
      <c r="Z439" s="210"/>
      <c r="AA439" s="210"/>
      <c r="AB439" s="210"/>
      <c r="AC439" s="210"/>
      <c r="AD439" s="210"/>
      <c r="AE439" s="210"/>
      <c r="AF439" s="210"/>
      <c r="AG439" s="210" t="s">
        <v>175</v>
      </c>
      <c r="AH439" s="210"/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2" x14ac:dyDescent="0.25">
      <c r="A440" s="217"/>
      <c r="B440" s="218"/>
      <c r="C440" s="259" t="s">
        <v>613</v>
      </c>
      <c r="D440" s="244"/>
      <c r="E440" s="244"/>
      <c r="F440" s="244"/>
      <c r="G440" s="244"/>
      <c r="H440" s="221"/>
      <c r="I440" s="221"/>
      <c r="J440" s="221"/>
      <c r="K440" s="221"/>
      <c r="L440" s="221"/>
      <c r="M440" s="221"/>
      <c r="N440" s="220"/>
      <c r="O440" s="220"/>
      <c r="P440" s="220"/>
      <c r="Q440" s="220"/>
      <c r="R440" s="221"/>
      <c r="S440" s="221"/>
      <c r="T440" s="221"/>
      <c r="U440" s="221"/>
      <c r="V440" s="221"/>
      <c r="W440" s="221"/>
      <c r="X440" s="221"/>
      <c r="Y440" s="221"/>
      <c r="Z440" s="210"/>
      <c r="AA440" s="210"/>
      <c r="AB440" s="210"/>
      <c r="AC440" s="210"/>
      <c r="AD440" s="210"/>
      <c r="AE440" s="210"/>
      <c r="AF440" s="210"/>
      <c r="AG440" s="210" t="s">
        <v>212</v>
      </c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2" x14ac:dyDescent="0.25">
      <c r="A441" s="217"/>
      <c r="B441" s="218"/>
      <c r="C441" s="258" t="s">
        <v>395</v>
      </c>
      <c r="D441" s="223"/>
      <c r="E441" s="224"/>
      <c r="F441" s="221"/>
      <c r="G441" s="221"/>
      <c r="H441" s="221"/>
      <c r="I441" s="221"/>
      <c r="J441" s="221"/>
      <c r="K441" s="221"/>
      <c r="L441" s="221"/>
      <c r="M441" s="221"/>
      <c r="N441" s="220"/>
      <c r="O441" s="220"/>
      <c r="P441" s="220"/>
      <c r="Q441" s="220"/>
      <c r="R441" s="221"/>
      <c r="S441" s="221"/>
      <c r="T441" s="221"/>
      <c r="U441" s="221"/>
      <c r="V441" s="221"/>
      <c r="W441" s="221"/>
      <c r="X441" s="221"/>
      <c r="Y441" s="221"/>
      <c r="Z441" s="210"/>
      <c r="AA441" s="210"/>
      <c r="AB441" s="210"/>
      <c r="AC441" s="210"/>
      <c r="AD441" s="210"/>
      <c r="AE441" s="210"/>
      <c r="AF441" s="210"/>
      <c r="AG441" s="210" t="s">
        <v>179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5">
      <c r="A442" s="217"/>
      <c r="B442" s="218"/>
      <c r="C442" s="258" t="s">
        <v>614</v>
      </c>
      <c r="D442" s="223"/>
      <c r="E442" s="224">
        <v>47.886400000000002</v>
      </c>
      <c r="F442" s="221"/>
      <c r="G442" s="221"/>
      <c r="H442" s="221"/>
      <c r="I442" s="221"/>
      <c r="J442" s="221"/>
      <c r="K442" s="221"/>
      <c r="L442" s="221"/>
      <c r="M442" s="221"/>
      <c r="N442" s="220"/>
      <c r="O442" s="220"/>
      <c r="P442" s="220"/>
      <c r="Q442" s="220"/>
      <c r="R442" s="221"/>
      <c r="S442" s="221"/>
      <c r="T442" s="221"/>
      <c r="U442" s="221"/>
      <c r="V442" s="221"/>
      <c r="W442" s="221"/>
      <c r="X442" s="221"/>
      <c r="Y442" s="221"/>
      <c r="Z442" s="210"/>
      <c r="AA442" s="210"/>
      <c r="AB442" s="210"/>
      <c r="AC442" s="210"/>
      <c r="AD442" s="210"/>
      <c r="AE442" s="210"/>
      <c r="AF442" s="210"/>
      <c r="AG442" s="210" t="s">
        <v>179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3" x14ac:dyDescent="0.25">
      <c r="A443" s="217"/>
      <c r="B443" s="218"/>
      <c r="C443" s="258" t="s">
        <v>615</v>
      </c>
      <c r="D443" s="223"/>
      <c r="E443" s="224">
        <v>45.897199999999998</v>
      </c>
      <c r="F443" s="221"/>
      <c r="G443" s="221"/>
      <c r="H443" s="221"/>
      <c r="I443" s="221"/>
      <c r="J443" s="221"/>
      <c r="K443" s="221"/>
      <c r="L443" s="221"/>
      <c r="M443" s="221"/>
      <c r="N443" s="220"/>
      <c r="O443" s="220"/>
      <c r="P443" s="220"/>
      <c r="Q443" s="220"/>
      <c r="R443" s="221"/>
      <c r="S443" s="221"/>
      <c r="T443" s="221"/>
      <c r="U443" s="221"/>
      <c r="V443" s="221"/>
      <c r="W443" s="221"/>
      <c r="X443" s="221"/>
      <c r="Y443" s="221"/>
      <c r="Z443" s="210"/>
      <c r="AA443" s="210"/>
      <c r="AB443" s="210"/>
      <c r="AC443" s="210"/>
      <c r="AD443" s="210"/>
      <c r="AE443" s="210"/>
      <c r="AF443" s="210"/>
      <c r="AG443" s="210" t="s">
        <v>179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ht="20.399999999999999" outlineLevel="1" x14ac:dyDescent="0.25">
      <c r="A444" s="235">
        <v>113</v>
      </c>
      <c r="B444" s="236" t="s">
        <v>616</v>
      </c>
      <c r="C444" s="256" t="s">
        <v>617</v>
      </c>
      <c r="D444" s="237" t="s">
        <v>198</v>
      </c>
      <c r="E444" s="238">
        <v>130.95359999999999</v>
      </c>
      <c r="F444" s="239"/>
      <c r="G444" s="240">
        <f>ROUND(E444*F444,2)</f>
        <v>0</v>
      </c>
      <c r="H444" s="239"/>
      <c r="I444" s="240">
        <f>ROUND(E444*H444,2)</f>
        <v>0</v>
      </c>
      <c r="J444" s="239"/>
      <c r="K444" s="240">
        <f>ROUND(E444*J444,2)</f>
        <v>0</v>
      </c>
      <c r="L444" s="240">
        <v>21</v>
      </c>
      <c r="M444" s="240">
        <f>G444*(1+L444/100)</f>
        <v>0</v>
      </c>
      <c r="N444" s="238">
        <v>1.1E-4</v>
      </c>
      <c r="O444" s="238">
        <f>ROUND(E444*N444,2)</f>
        <v>0.01</v>
      </c>
      <c r="P444" s="238">
        <v>0</v>
      </c>
      <c r="Q444" s="238">
        <f>ROUND(E444*P444,2)</f>
        <v>0</v>
      </c>
      <c r="R444" s="240" t="s">
        <v>553</v>
      </c>
      <c r="S444" s="240" t="s">
        <v>172</v>
      </c>
      <c r="T444" s="241" t="s">
        <v>172</v>
      </c>
      <c r="U444" s="221">
        <v>0</v>
      </c>
      <c r="V444" s="221">
        <f>ROUND(E444*U444,2)</f>
        <v>0</v>
      </c>
      <c r="W444" s="221"/>
      <c r="X444" s="221" t="s">
        <v>173</v>
      </c>
      <c r="Y444" s="221" t="s">
        <v>174</v>
      </c>
      <c r="Z444" s="210"/>
      <c r="AA444" s="210"/>
      <c r="AB444" s="210"/>
      <c r="AC444" s="210"/>
      <c r="AD444" s="210"/>
      <c r="AE444" s="210"/>
      <c r="AF444" s="210"/>
      <c r="AG444" s="210" t="s">
        <v>175</v>
      </c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2" x14ac:dyDescent="0.25">
      <c r="A445" s="217"/>
      <c r="B445" s="218"/>
      <c r="C445" s="258" t="s">
        <v>618</v>
      </c>
      <c r="D445" s="223"/>
      <c r="E445" s="224"/>
      <c r="F445" s="221"/>
      <c r="G445" s="221"/>
      <c r="H445" s="221"/>
      <c r="I445" s="221"/>
      <c r="J445" s="221"/>
      <c r="K445" s="221"/>
      <c r="L445" s="221"/>
      <c r="M445" s="221"/>
      <c r="N445" s="220"/>
      <c r="O445" s="220"/>
      <c r="P445" s="220"/>
      <c r="Q445" s="220"/>
      <c r="R445" s="221"/>
      <c r="S445" s="221"/>
      <c r="T445" s="221"/>
      <c r="U445" s="221"/>
      <c r="V445" s="221"/>
      <c r="W445" s="221"/>
      <c r="X445" s="221"/>
      <c r="Y445" s="221"/>
      <c r="Z445" s="210"/>
      <c r="AA445" s="210"/>
      <c r="AB445" s="210"/>
      <c r="AC445" s="210"/>
      <c r="AD445" s="210"/>
      <c r="AE445" s="210"/>
      <c r="AF445" s="210"/>
      <c r="AG445" s="210" t="s">
        <v>179</v>
      </c>
      <c r="AH445" s="210">
        <v>0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3" x14ac:dyDescent="0.25">
      <c r="A446" s="217"/>
      <c r="B446" s="218"/>
      <c r="C446" s="258" t="s">
        <v>556</v>
      </c>
      <c r="D446" s="223"/>
      <c r="E446" s="224">
        <v>37.17</v>
      </c>
      <c r="F446" s="221"/>
      <c r="G446" s="221"/>
      <c r="H446" s="221"/>
      <c r="I446" s="221"/>
      <c r="J446" s="221"/>
      <c r="K446" s="221"/>
      <c r="L446" s="221"/>
      <c r="M446" s="221"/>
      <c r="N446" s="220"/>
      <c r="O446" s="220"/>
      <c r="P446" s="220"/>
      <c r="Q446" s="220"/>
      <c r="R446" s="221"/>
      <c r="S446" s="221"/>
      <c r="T446" s="221"/>
      <c r="U446" s="221"/>
      <c r="V446" s="221"/>
      <c r="W446" s="221"/>
      <c r="X446" s="221"/>
      <c r="Y446" s="221"/>
      <c r="Z446" s="210"/>
      <c r="AA446" s="210"/>
      <c r="AB446" s="210"/>
      <c r="AC446" s="210"/>
      <c r="AD446" s="210"/>
      <c r="AE446" s="210"/>
      <c r="AF446" s="210"/>
      <c r="AG446" s="210" t="s">
        <v>179</v>
      </c>
      <c r="AH446" s="210">
        <v>5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5">
      <c r="A447" s="217"/>
      <c r="B447" s="218"/>
      <c r="C447" s="258" t="s">
        <v>234</v>
      </c>
      <c r="D447" s="223"/>
      <c r="E447" s="224"/>
      <c r="F447" s="221"/>
      <c r="G447" s="221"/>
      <c r="H447" s="221"/>
      <c r="I447" s="221"/>
      <c r="J447" s="221"/>
      <c r="K447" s="221"/>
      <c r="L447" s="221"/>
      <c r="M447" s="221"/>
      <c r="N447" s="220"/>
      <c r="O447" s="220"/>
      <c r="P447" s="220"/>
      <c r="Q447" s="220"/>
      <c r="R447" s="221"/>
      <c r="S447" s="221"/>
      <c r="T447" s="221"/>
      <c r="U447" s="221"/>
      <c r="V447" s="221"/>
      <c r="W447" s="221"/>
      <c r="X447" s="221"/>
      <c r="Y447" s="221"/>
      <c r="Z447" s="210"/>
      <c r="AA447" s="210"/>
      <c r="AB447" s="210"/>
      <c r="AC447" s="210"/>
      <c r="AD447" s="210"/>
      <c r="AE447" s="210"/>
      <c r="AF447" s="210"/>
      <c r="AG447" s="210" t="s">
        <v>179</v>
      </c>
      <c r="AH447" s="210">
        <v>0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3" x14ac:dyDescent="0.25">
      <c r="A448" s="217"/>
      <c r="B448" s="218"/>
      <c r="C448" s="258" t="s">
        <v>619</v>
      </c>
      <c r="D448" s="223"/>
      <c r="E448" s="224"/>
      <c r="F448" s="221"/>
      <c r="G448" s="221"/>
      <c r="H448" s="221"/>
      <c r="I448" s="221"/>
      <c r="J448" s="221"/>
      <c r="K448" s="221"/>
      <c r="L448" s="221"/>
      <c r="M448" s="221"/>
      <c r="N448" s="220"/>
      <c r="O448" s="220"/>
      <c r="P448" s="220"/>
      <c r="Q448" s="220"/>
      <c r="R448" s="221"/>
      <c r="S448" s="221"/>
      <c r="T448" s="221"/>
      <c r="U448" s="221"/>
      <c r="V448" s="221"/>
      <c r="W448" s="221"/>
      <c r="X448" s="221"/>
      <c r="Y448" s="221"/>
      <c r="Z448" s="210"/>
      <c r="AA448" s="210"/>
      <c r="AB448" s="210"/>
      <c r="AC448" s="210"/>
      <c r="AD448" s="210"/>
      <c r="AE448" s="210"/>
      <c r="AF448" s="210"/>
      <c r="AG448" s="210" t="s">
        <v>179</v>
      </c>
      <c r="AH448" s="210">
        <v>0</v>
      </c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3" x14ac:dyDescent="0.25">
      <c r="A449" s="217"/>
      <c r="B449" s="218"/>
      <c r="C449" s="258" t="s">
        <v>620</v>
      </c>
      <c r="D449" s="223"/>
      <c r="E449" s="224">
        <v>93.783600000000007</v>
      </c>
      <c r="F449" s="221"/>
      <c r="G449" s="221"/>
      <c r="H449" s="221"/>
      <c r="I449" s="221"/>
      <c r="J449" s="221"/>
      <c r="K449" s="221"/>
      <c r="L449" s="221"/>
      <c r="M449" s="221"/>
      <c r="N449" s="220"/>
      <c r="O449" s="220"/>
      <c r="P449" s="220"/>
      <c r="Q449" s="220"/>
      <c r="R449" s="221"/>
      <c r="S449" s="221"/>
      <c r="T449" s="221"/>
      <c r="U449" s="221"/>
      <c r="V449" s="221"/>
      <c r="W449" s="221"/>
      <c r="X449" s="221"/>
      <c r="Y449" s="221"/>
      <c r="Z449" s="210"/>
      <c r="AA449" s="210"/>
      <c r="AB449" s="210"/>
      <c r="AC449" s="210"/>
      <c r="AD449" s="210"/>
      <c r="AE449" s="210"/>
      <c r="AF449" s="210"/>
      <c r="AG449" s="210" t="s">
        <v>179</v>
      </c>
      <c r="AH449" s="210">
        <v>5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ht="20.399999999999999" outlineLevel="1" x14ac:dyDescent="0.25">
      <c r="A450" s="235">
        <v>114</v>
      </c>
      <c r="B450" s="236" t="s">
        <v>621</v>
      </c>
      <c r="C450" s="256" t="s">
        <v>622</v>
      </c>
      <c r="D450" s="237" t="s">
        <v>198</v>
      </c>
      <c r="E450" s="238">
        <v>93.783600000000007</v>
      </c>
      <c r="F450" s="239"/>
      <c r="G450" s="240">
        <f>ROUND(E450*F450,2)</f>
        <v>0</v>
      </c>
      <c r="H450" s="239"/>
      <c r="I450" s="240">
        <f>ROUND(E450*H450,2)</f>
        <v>0</v>
      </c>
      <c r="J450" s="239"/>
      <c r="K450" s="240">
        <f>ROUND(E450*J450,2)</f>
        <v>0</v>
      </c>
      <c r="L450" s="240">
        <v>21</v>
      </c>
      <c r="M450" s="240">
        <f>G450*(1+L450/100)</f>
        <v>0</v>
      </c>
      <c r="N450" s="238">
        <v>4.3E-3</v>
      </c>
      <c r="O450" s="238">
        <f>ROUND(E450*N450,2)</f>
        <v>0.4</v>
      </c>
      <c r="P450" s="238">
        <v>0</v>
      </c>
      <c r="Q450" s="238">
        <f>ROUND(E450*P450,2)</f>
        <v>0</v>
      </c>
      <c r="R450" s="240" t="s">
        <v>553</v>
      </c>
      <c r="S450" s="240" t="s">
        <v>172</v>
      </c>
      <c r="T450" s="241" t="s">
        <v>172</v>
      </c>
      <c r="U450" s="221">
        <v>1.29</v>
      </c>
      <c r="V450" s="221">
        <f>ROUND(E450*U450,2)</f>
        <v>120.98</v>
      </c>
      <c r="W450" s="221"/>
      <c r="X450" s="221" t="s">
        <v>173</v>
      </c>
      <c r="Y450" s="221" t="s">
        <v>174</v>
      </c>
      <c r="Z450" s="210"/>
      <c r="AA450" s="210"/>
      <c r="AB450" s="210"/>
      <c r="AC450" s="210"/>
      <c r="AD450" s="210"/>
      <c r="AE450" s="210"/>
      <c r="AF450" s="210"/>
      <c r="AG450" s="210" t="s">
        <v>175</v>
      </c>
      <c r="AH450" s="210"/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2" x14ac:dyDescent="0.25">
      <c r="A451" s="217"/>
      <c r="B451" s="218"/>
      <c r="C451" s="258" t="s">
        <v>620</v>
      </c>
      <c r="D451" s="223"/>
      <c r="E451" s="224">
        <v>93.783600000000007</v>
      </c>
      <c r="F451" s="221"/>
      <c r="G451" s="221"/>
      <c r="H451" s="221"/>
      <c r="I451" s="221"/>
      <c r="J451" s="221"/>
      <c r="K451" s="221"/>
      <c r="L451" s="221"/>
      <c r="M451" s="221"/>
      <c r="N451" s="220"/>
      <c r="O451" s="220"/>
      <c r="P451" s="220"/>
      <c r="Q451" s="220"/>
      <c r="R451" s="221"/>
      <c r="S451" s="221"/>
      <c r="T451" s="221"/>
      <c r="U451" s="221"/>
      <c r="V451" s="221"/>
      <c r="W451" s="221"/>
      <c r="X451" s="221"/>
      <c r="Y451" s="221"/>
      <c r="Z451" s="210"/>
      <c r="AA451" s="210"/>
      <c r="AB451" s="210"/>
      <c r="AC451" s="210"/>
      <c r="AD451" s="210"/>
      <c r="AE451" s="210"/>
      <c r="AF451" s="210"/>
      <c r="AG451" s="210" t="s">
        <v>179</v>
      </c>
      <c r="AH451" s="210">
        <v>5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1" x14ac:dyDescent="0.25">
      <c r="A452" s="235">
        <v>115</v>
      </c>
      <c r="B452" s="236" t="s">
        <v>623</v>
      </c>
      <c r="C452" s="256" t="s">
        <v>624</v>
      </c>
      <c r="D452" s="237" t="s">
        <v>207</v>
      </c>
      <c r="E452" s="238">
        <v>43.14</v>
      </c>
      <c r="F452" s="239"/>
      <c r="G452" s="240">
        <f>ROUND(E452*F452,2)</f>
        <v>0</v>
      </c>
      <c r="H452" s="239"/>
      <c r="I452" s="240">
        <f>ROUND(E452*H452,2)</f>
        <v>0</v>
      </c>
      <c r="J452" s="239"/>
      <c r="K452" s="240">
        <f>ROUND(E452*J452,2)</f>
        <v>0</v>
      </c>
      <c r="L452" s="240">
        <v>21</v>
      </c>
      <c r="M452" s="240">
        <f>G452*(1+L452/100)</f>
        <v>0</v>
      </c>
      <c r="N452" s="238">
        <v>1.7000000000000001E-4</v>
      </c>
      <c r="O452" s="238">
        <f>ROUND(E452*N452,2)</f>
        <v>0.01</v>
      </c>
      <c r="P452" s="238">
        <v>0</v>
      </c>
      <c r="Q452" s="238">
        <f>ROUND(E452*P452,2)</f>
        <v>0</v>
      </c>
      <c r="R452" s="240" t="s">
        <v>553</v>
      </c>
      <c r="S452" s="240" t="s">
        <v>172</v>
      </c>
      <c r="T452" s="241" t="s">
        <v>172</v>
      </c>
      <c r="U452" s="221">
        <v>0.12</v>
      </c>
      <c r="V452" s="221">
        <f>ROUND(E452*U452,2)</f>
        <v>5.18</v>
      </c>
      <c r="W452" s="221"/>
      <c r="X452" s="221" t="s">
        <v>173</v>
      </c>
      <c r="Y452" s="221" t="s">
        <v>174</v>
      </c>
      <c r="Z452" s="210"/>
      <c r="AA452" s="210"/>
      <c r="AB452" s="210"/>
      <c r="AC452" s="210"/>
      <c r="AD452" s="210"/>
      <c r="AE452" s="210"/>
      <c r="AF452" s="210"/>
      <c r="AG452" s="210" t="s">
        <v>175</v>
      </c>
      <c r="AH452" s="210"/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2" x14ac:dyDescent="0.25">
      <c r="A453" s="217"/>
      <c r="B453" s="218"/>
      <c r="C453" s="258" t="s">
        <v>395</v>
      </c>
      <c r="D453" s="223"/>
      <c r="E453" s="224"/>
      <c r="F453" s="221"/>
      <c r="G453" s="221"/>
      <c r="H453" s="221"/>
      <c r="I453" s="221"/>
      <c r="J453" s="221"/>
      <c r="K453" s="221"/>
      <c r="L453" s="221"/>
      <c r="M453" s="221"/>
      <c r="N453" s="220"/>
      <c r="O453" s="220"/>
      <c r="P453" s="220"/>
      <c r="Q453" s="220"/>
      <c r="R453" s="221"/>
      <c r="S453" s="221"/>
      <c r="T453" s="221"/>
      <c r="U453" s="221"/>
      <c r="V453" s="221"/>
      <c r="W453" s="221"/>
      <c r="X453" s="221"/>
      <c r="Y453" s="221"/>
      <c r="Z453" s="210"/>
      <c r="AA453" s="210"/>
      <c r="AB453" s="210"/>
      <c r="AC453" s="210"/>
      <c r="AD453" s="210"/>
      <c r="AE453" s="210"/>
      <c r="AF453" s="210"/>
      <c r="AG453" s="210" t="s">
        <v>179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3" x14ac:dyDescent="0.25">
      <c r="A454" s="217"/>
      <c r="B454" s="218"/>
      <c r="C454" s="258" t="s">
        <v>625</v>
      </c>
      <c r="D454" s="223"/>
      <c r="E454" s="224">
        <v>22.06</v>
      </c>
      <c r="F454" s="221"/>
      <c r="G454" s="221"/>
      <c r="H454" s="221"/>
      <c r="I454" s="221"/>
      <c r="J454" s="221"/>
      <c r="K454" s="221"/>
      <c r="L454" s="221"/>
      <c r="M454" s="221"/>
      <c r="N454" s="220"/>
      <c r="O454" s="220"/>
      <c r="P454" s="220"/>
      <c r="Q454" s="220"/>
      <c r="R454" s="221"/>
      <c r="S454" s="221"/>
      <c r="T454" s="221"/>
      <c r="U454" s="221"/>
      <c r="V454" s="221"/>
      <c r="W454" s="221"/>
      <c r="X454" s="221"/>
      <c r="Y454" s="221"/>
      <c r="Z454" s="210"/>
      <c r="AA454" s="210"/>
      <c r="AB454" s="210"/>
      <c r="AC454" s="210"/>
      <c r="AD454" s="210"/>
      <c r="AE454" s="210"/>
      <c r="AF454" s="210"/>
      <c r="AG454" s="210" t="s">
        <v>179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3" x14ac:dyDescent="0.25">
      <c r="A455" s="217"/>
      <c r="B455" s="218"/>
      <c r="C455" s="258" t="s">
        <v>626</v>
      </c>
      <c r="D455" s="223"/>
      <c r="E455" s="224">
        <v>21.08</v>
      </c>
      <c r="F455" s="221"/>
      <c r="G455" s="221"/>
      <c r="H455" s="221"/>
      <c r="I455" s="221"/>
      <c r="J455" s="221"/>
      <c r="K455" s="221"/>
      <c r="L455" s="221"/>
      <c r="M455" s="221"/>
      <c r="N455" s="220"/>
      <c r="O455" s="220"/>
      <c r="P455" s="220"/>
      <c r="Q455" s="220"/>
      <c r="R455" s="221"/>
      <c r="S455" s="221"/>
      <c r="T455" s="221"/>
      <c r="U455" s="221"/>
      <c r="V455" s="221"/>
      <c r="W455" s="221"/>
      <c r="X455" s="221"/>
      <c r="Y455" s="221"/>
      <c r="Z455" s="210"/>
      <c r="AA455" s="210"/>
      <c r="AB455" s="210"/>
      <c r="AC455" s="210"/>
      <c r="AD455" s="210"/>
      <c r="AE455" s="210"/>
      <c r="AF455" s="210"/>
      <c r="AG455" s="210" t="s">
        <v>179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1" x14ac:dyDescent="0.25">
      <c r="A456" s="235">
        <v>116</v>
      </c>
      <c r="B456" s="236" t="s">
        <v>627</v>
      </c>
      <c r="C456" s="256" t="s">
        <v>628</v>
      </c>
      <c r="D456" s="237" t="s">
        <v>207</v>
      </c>
      <c r="E456" s="238">
        <v>30.32</v>
      </c>
      <c r="F456" s="239"/>
      <c r="G456" s="240">
        <f>ROUND(E456*F456,2)</f>
        <v>0</v>
      </c>
      <c r="H456" s="239"/>
      <c r="I456" s="240">
        <f>ROUND(E456*H456,2)</f>
        <v>0</v>
      </c>
      <c r="J456" s="239"/>
      <c r="K456" s="240">
        <f>ROUND(E456*J456,2)</f>
        <v>0</v>
      </c>
      <c r="L456" s="240">
        <v>21</v>
      </c>
      <c r="M456" s="240">
        <f>G456*(1+L456/100)</f>
        <v>0</v>
      </c>
      <c r="N456" s="238">
        <v>1.7000000000000001E-4</v>
      </c>
      <c r="O456" s="238">
        <f>ROUND(E456*N456,2)</f>
        <v>0.01</v>
      </c>
      <c r="P456" s="238">
        <v>0</v>
      </c>
      <c r="Q456" s="238">
        <f>ROUND(E456*P456,2)</f>
        <v>0</v>
      </c>
      <c r="R456" s="240" t="s">
        <v>553</v>
      </c>
      <c r="S456" s="240" t="s">
        <v>172</v>
      </c>
      <c r="T456" s="241" t="s">
        <v>172</v>
      </c>
      <c r="U456" s="221">
        <v>0.12</v>
      </c>
      <c r="V456" s="221">
        <f>ROUND(E456*U456,2)</f>
        <v>3.64</v>
      </c>
      <c r="W456" s="221"/>
      <c r="X456" s="221" t="s">
        <v>173</v>
      </c>
      <c r="Y456" s="221" t="s">
        <v>174</v>
      </c>
      <c r="Z456" s="210"/>
      <c r="AA456" s="210"/>
      <c r="AB456" s="210"/>
      <c r="AC456" s="210"/>
      <c r="AD456" s="210"/>
      <c r="AE456" s="210"/>
      <c r="AF456" s="210"/>
      <c r="AG456" s="210" t="s">
        <v>175</v>
      </c>
      <c r="AH456" s="210"/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2" x14ac:dyDescent="0.25">
      <c r="A457" s="217"/>
      <c r="B457" s="218"/>
      <c r="C457" s="258" t="s">
        <v>629</v>
      </c>
      <c r="D457" s="223"/>
      <c r="E457" s="224">
        <v>15.16</v>
      </c>
      <c r="F457" s="221"/>
      <c r="G457" s="221"/>
      <c r="H457" s="221"/>
      <c r="I457" s="221"/>
      <c r="J457" s="221"/>
      <c r="K457" s="221"/>
      <c r="L457" s="221"/>
      <c r="M457" s="221"/>
      <c r="N457" s="220"/>
      <c r="O457" s="220"/>
      <c r="P457" s="220"/>
      <c r="Q457" s="220"/>
      <c r="R457" s="221"/>
      <c r="S457" s="221"/>
      <c r="T457" s="221"/>
      <c r="U457" s="221"/>
      <c r="V457" s="221"/>
      <c r="W457" s="221"/>
      <c r="X457" s="221"/>
      <c r="Y457" s="221"/>
      <c r="Z457" s="210"/>
      <c r="AA457" s="210"/>
      <c r="AB457" s="210"/>
      <c r="AC457" s="210"/>
      <c r="AD457" s="210"/>
      <c r="AE457" s="210"/>
      <c r="AF457" s="210"/>
      <c r="AG457" s="210" t="s">
        <v>179</v>
      </c>
      <c r="AH457" s="210">
        <v>0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3" x14ac:dyDescent="0.25">
      <c r="A458" s="217"/>
      <c r="B458" s="218"/>
      <c r="C458" s="258" t="s">
        <v>630</v>
      </c>
      <c r="D458" s="223"/>
      <c r="E458" s="224">
        <v>15.16</v>
      </c>
      <c r="F458" s="221"/>
      <c r="G458" s="221"/>
      <c r="H458" s="221"/>
      <c r="I458" s="221"/>
      <c r="J458" s="221"/>
      <c r="K458" s="221"/>
      <c r="L458" s="221"/>
      <c r="M458" s="221"/>
      <c r="N458" s="220"/>
      <c r="O458" s="220"/>
      <c r="P458" s="220"/>
      <c r="Q458" s="220"/>
      <c r="R458" s="221"/>
      <c r="S458" s="221"/>
      <c r="T458" s="221"/>
      <c r="U458" s="221"/>
      <c r="V458" s="221"/>
      <c r="W458" s="221"/>
      <c r="X458" s="221"/>
      <c r="Y458" s="221"/>
      <c r="Z458" s="210"/>
      <c r="AA458" s="210"/>
      <c r="AB458" s="210"/>
      <c r="AC458" s="210"/>
      <c r="AD458" s="210"/>
      <c r="AE458" s="210"/>
      <c r="AF458" s="210"/>
      <c r="AG458" s="210" t="s">
        <v>179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1" x14ac:dyDescent="0.25">
      <c r="A459" s="235">
        <v>117</v>
      </c>
      <c r="B459" s="236" t="s">
        <v>631</v>
      </c>
      <c r="C459" s="256" t="s">
        <v>632</v>
      </c>
      <c r="D459" s="237" t="s">
        <v>198</v>
      </c>
      <c r="E459" s="238">
        <v>103.16195999999999</v>
      </c>
      <c r="F459" s="239"/>
      <c r="G459" s="240">
        <f>ROUND(E459*F459,2)</f>
        <v>0</v>
      </c>
      <c r="H459" s="239"/>
      <c r="I459" s="240">
        <f>ROUND(E459*H459,2)</f>
        <v>0</v>
      </c>
      <c r="J459" s="239"/>
      <c r="K459" s="240">
        <f>ROUND(E459*J459,2)</f>
        <v>0</v>
      </c>
      <c r="L459" s="240">
        <v>21</v>
      </c>
      <c r="M459" s="240">
        <f>G459*(1+L459/100)</f>
        <v>0</v>
      </c>
      <c r="N459" s="238">
        <v>1.9E-2</v>
      </c>
      <c r="O459" s="238">
        <f>ROUND(E459*N459,2)</f>
        <v>1.96</v>
      </c>
      <c r="P459" s="238">
        <v>0</v>
      </c>
      <c r="Q459" s="238">
        <f>ROUND(E459*P459,2)</f>
        <v>0</v>
      </c>
      <c r="R459" s="240" t="s">
        <v>473</v>
      </c>
      <c r="S459" s="240" t="s">
        <v>172</v>
      </c>
      <c r="T459" s="241" t="s">
        <v>172</v>
      </c>
      <c r="U459" s="221">
        <v>0</v>
      </c>
      <c r="V459" s="221">
        <f>ROUND(E459*U459,2)</f>
        <v>0</v>
      </c>
      <c r="W459" s="221"/>
      <c r="X459" s="221" t="s">
        <v>474</v>
      </c>
      <c r="Y459" s="221" t="s">
        <v>174</v>
      </c>
      <c r="Z459" s="210"/>
      <c r="AA459" s="210"/>
      <c r="AB459" s="210"/>
      <c r="AC459" s="210"/>
      <c r="AD459" s="210"/>
      <c r="AE459" s="210"/>
      <c r="AF459" s="210"/>
      <c r="AG459" s="210" t="s">
        <v>475</v>
      </c>
      <c r="AH459" s="210"/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2" x14ac:dyDescent="0.25">
      <c r="A460" s="217"/>
      <c r="B460" s="218"/>
      <c r="C460" s="258" t="s">
        <v>633</v>
      </c>
      <c r="D460" s="223"/>
      <c r="E460" s="224"/>
      <c r="F460" s="221"/>
      <c r="G460" s="221"/>
      <c r="H460" s="221"/>
      <c r="I460" s="221"/>
      <c r="J460" s="221"/>
      <c r="K460" s="221"/>
      <c r="L460" s="221"/>
      <c r="M460" s="221"/>
      <c r="N460" s="220"/>
      <c r="O460" s="220"/>
      <c r="P460" s="220"/>
      <c r="Q460" s="220"/>
      <c r="R460" s="221"/>
      <c r="S460" s="221"/>
      <c r="T460" s="221"/>
      <c r="U460" s="221"/>
      <c r="V460" s="221"/>
      <c r="W460" s="221"/>
      <c r="X460" s="221"/>
      <c r="Y460" s="221"/>
      <c r="Z460" s="210"/>
      <c r="AA460" s="210"/>
      <c r="AB460" s="210"/>
      <c r="AC460" s="210"/>
      <c r="AD460" s="210"/>
      <c r="AE460" s="210"/>
      <c r="AF460" s="210"/>
      <c r="AG460" s="210" t="s">
        <v>179</v>
      </c>
      <c r="AH460" s="210">
        <v>0</v>
      </c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3" x14ac:dyDescent="0.25">
      <c r="A461" s="217"/>
      <c r="B461" s="218"/>
      <c r="C461" s="258" t="s">
        <v>634</v>
      </c>
      <c r="D461" s="223"/>
      <c r="E461" s="224">
        <v>103.16195999999999</v>
      </c>
      <c r="F461" s="221"/>
      <c r="G461" s="221"/>
      <c r="H461" s="221"/>
      <c r="I461" s="221"/>
      <c r="J461" s="221"/>
      <c r="K461" s="221"/>
      <c r="L461" s="221"/>
      <c r="M461" s="221"/>
      <c r="N461" s="220"/>
      <c r="O461" s="220"/>
      <c r="P461" s="220"/>
      <c r="Q461" s="220"/>
      <c r="R461" s="221"/>
      <c r="S461" s="221"/>
      <c r="T461" s="221"/>
      <c r="U461" s="221"/>
      <c r="V461" s="221"/>
      <c r="W461" s="221"/>
      <c r="X461" s="221"/>
      <c r="Y461" s="221"/>
      <c r="Z461" s="210"/>
      <c r="AA461" s="210"/>
      <c r="AB461" s="210"/>
      <c r="AC461" s="210"/>
      <c r="AD461" s="210"/>
      <c r="AE461" s="210"/>
      <c r="AF461" s="210"/>
      <c r="AG461" s="210" t="s">
        <v>179</v>
      </c>
      <c r="AH461" s="210">
        <v>5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1" x14ac:dyDescent="0.25">
      <c r="A462" s="217">
        <v>118</v>
      </c>
      <c r="B462" s="218" t="s">
        <v>635</v>
      </c>
      <c r="C462" s="262" t="s">
        <v>636</v>
      </c>
      <c r="D462" s="219" t="s">
        <v>0</v>
      </c>
      <c r="E462" s="246"/>
      <c r="F462" s="222"/>
      <c r="G462" s="221">
        <f>ROUND(E462*F462,2)</f>
        <v>0</v>
      </c>
      <c r="H462" s="222"/>
      <c r="I462" s="221">
        <f>ROUND(E462*H462,2)</f>
        <v>0</v>
      </c>
      <c r="J462" s="222"/>
      <c r="K462" s="221">
        <f>ROUND(E462*J462,2)</f>
        <v>0</v>
      </c>
      <c r="L462" s="221">
        <v>21</v>
      </c>
      <c r="M462" s="221">
        <f>G462*(1+L462/100)</f>
        <v>0</v>
      </c>
      <c r="N462" s="220">
        <v>0</v>
      </c>
      <c r="O462" s="220">
        <f>ROUND(E462*N462,2)</f>
        <v>0</v>
      </c>
      <c r="P462" s="220">
        <v>0</v>
      </c>
      <c r="Q462" s="220">
        <f>ROUND(E462*P462,2)</f>
        <v>0</v>
      </c>
      <c r="R462" s="221" t="s">
        <v>553</v>
      </c>
      <c r="S462" s="221" t="s">
        <v>172</v>
      </c>
      <c r="T462" s="221" t="s">
        <v>172</v>
      </c>
      <c r="U462" s="221">
        <v>0</v>
      </c>
      <c r="V462" s="221">
        <f>ROUND(E462*U462,2)</f>
        <v>0</v>
      </c>
      <c r="W462" s="221"/>
      <c r="X462" s="221" t="s">
        <v>405</v>
      </c>
      <c r="Y462" s="221" t="s">
        <v>174</v>
      </c>
      <c r="Z462" s="210"/>
      <c r="AA462" s="210"/>
      <c r="AB462" s="210"/>
      <c r="AC462" s="210"/>
      <c r="AD462" s="210"/>
      <c r="AE462" s="210"/>
      <c r="AF462" s="210"/>
      <c r="AG462" s="210" t="s">
        <v>406</v>
      </c>
      <c r="AH462" s="210"/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x14ac:dyDescent="0.25">
      <c r="A463" s="228" t="s">
        <v>166</v>
      </c>
      <c r="B463" s="229" t="s">
        <v>128</v>
      </c>
      <c r="C463" s="255" t="s">
        <v>129</v>
      </c>
      <c r="D463" s="230"/>
      <c r="E463" s="231"/>
      <c r="F463" s="232"/>
      <c r="G463" s="232">
        <f>SUMIF(AG464:AG476,"&lt;&gt;NOR",G464:G476)</f>
        <v>0</v>
      </c>
      <c r="H463" s="232"/>
      <c r="I463" s="232">
        <f>SUM(I464:I476)</f>
        <v>0</v>
      </c>
      <c r="J463" s="232"/>
      <c r="K463" s="232">
        <f>SUM(K464:K476)</f>
        <v>0</v>
      </c>
      <c r="L463" s="232"/>
      <c r="M463" s="232">
        <f>SUM(M464:M476)</f>
        <v>0</v>
      </c>
      <c r="N463" s="231"/>
      <c r="O463" s="231">
        <f>SUM(O464:O476)</f>
        <v>0</v>
      </c>
      <c r="P463" s="231"/>
      <c r="Q463" s="231">
        <f>SUM(Q464:Q476)</f>
        <v>0</v>
      </c>
      <c r="R463" s="232"/>
      <c r="S463" s="232"/>
      <c r="T463" s="233"/>
      <c r="U463" s="227"/>
      <c r="V463" s="227">
        <f>SUM(V464:V476)</f>
        <v>15.46</v>
      </c>
      <c r="W463" s="227"/>
      <c r="X463" s="227"/>
      <c r="Y463" s="227"/>
      <c r="AG463" t="s">
        <v>167</v>
      </c>
    </row>
    <row r="464" spans="1:60" outlineLevel="1" x14ac:dyDescent="0.25">
      <c r="A464" s="235">
        <v>119</v>
      </c>
      <c r="B464" s="236" t="s">
        <v>637</v>
      </c>
      <c r="C464" s="256" t="s">
        <v>638</v>
      </c>
      <c r="D464" s="237" t="s">
        <v>198</v>
      </c>
      <c r="E464" s="238">
        <v>11.976000000000001</v>
      </c>
      <c r="F464" s="239"/>
      <c r="G464" s="240">
        <f>ROUND(E464*F464,2)</f>
        <v>0</v>
      </c>
      <c r="H464" s="239"/>
      <c r="I464" s="240">
        <f>ROUND(E464*H464,2)</f>
        <v>0</v>
      </c>
      <c r="J464" s="239"/>
      <c r="K464" s="240">
        <f>ROUND(E464*J464,2)</f>
        <v>0</v>
      </c>
      <c r="L464" s="240">
        <v>21</v>
      </c>
      <c r="M464" s="240">
        <f>G464*(1+L464/100)</f>
        <v>0</v>
      </c>
      <c r="N464" s="238">
        <v>3.1E-4</v>
      </c>
      <c r="O464" s="238">
        <f>ROUND(E464*N464,2)</f>
        <v>0</v>
      </c>
      <c r="P464" s="238">
        <v>0</v>
      </c>
      <c r="Q464" s="238">
        <f>ROUND(E464*P464,2)</f>
        <v>0</v>
      </c>
      <c r="R464" s="240" t="s">
        <v>639</v>
      </c>
      <c r="S464" s="240" t="s">
        <v>172</v>
      </c>
      <c r="T464" s="241" t="s">
        <v>172</v>
      </c>
      <c r="U464" s="221">
        <v>0.41</v>
      </c>
      <c r="V464" s="221">
        <f>ROUND(E464*U464,2)</f>
        <v>4.91</v>
      </c>
      <c r="W464" s="221"/>
      <c r="X464" s="221" t="s">
        <v>173</v>
      </c>
      <c r="Y464" s="221" t="s">
        <v>174</v>
      </c>
      <c r="Z464" s="210"/>
      <c r="AA464" s="210"/>
      <c r="AB464" s="210"/>
      <c r="AC464" s="210"/>
      <c r="AD464" s="210"/>
      <c r="AE464" s="210"/>
      <c r="AF464" s="210"/>
      <c r="AG464" s="210" t="s">
        <v>175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2" x14ac:dyDescent="0.25">
      <c r="A465" s="217"/>
      <c r="B465" s="218"/>
      <c r="C465" s="258" t="s">
        <v>640</v>
      </c>
      <c r="D465" s="223"/>
      <c r="E465" s="224">
        <v>6.9359999999999999</v>
      </c>
      <c r="F465" s="221"/>
      <c r="G465" s="221"/>
      <c r="H465" s="221"/>
      <c r="I465" s="221"/>
      <c r="J465" s="221"/>
      <c r="K465" s="221"/>
      <c r="L465" s="221"/>
      <c r="M465" s="221"/>
      <c r="N465" s="220"/>
      <c r="O465" s="220"/>
      <c r="P465" s="220"/>
      <c r="Q465" s="220"/>
      <c r="R465" s="221"/>
      <c r="S465" s="221"/>
      <c r="T465" s="221"/>
      <c r="U465" s="221"/>
      <c r="V465" s="221"/>
      <c r="W465" s="221"/>
      <c r="X465" s="221"/>
      <c r="Y465" s="221"/>
      <c r="Z465" s="210"/>
      <c r="AA465" s="210"/>
      <c r="AB465" s="210"/>
      <c r="AC465" s="210"/>
      <c r="AD465" s="210"/>
      <c r="AE465" s="210"/>
      <c r="AF465" s="210"/>
      <c r="AG465" s="210" t="s">
        <v>179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3" x14ac:dyDescent="0.25">
      <c r="A466" s="217"/>
      <c r="B466" s="218"/>
      <c r="C466" s="258" t="s">
        <v>641</v>
      </c>
      <c r="D466" s="223"/>
      <c r="E466" s="224">
        <v>5.04</v>
      </c>
      <c r="F466" s="221"/>
      <c r="G466" s="221"/>
      <c r="H466" s="221"/>
      <c r="I466" s="221"/>
      <c r="J466" s="221"/>
      <c r="K466" s="221"/>
      <c r="L466" s="221"/>
      <c r="M466" s="221"/>
      <c r="N466" s="220"/>
      <c r="O466" s="220"/>
      <c r="P466" s="220"/>
      <c r="Q466" s="220"/>
      <c r="R466" s="221"/>
      <c r="S466" s="221"/>
      <c r="T466" s="221"/>
      <c r="U466" s="221"/>
      <c r="V466" s="221"/>
      <c r="W466" s="221"/>
      <c r="X466" s="221"/>
      <c r="Y466" s="221"/>
      <c r="Z466" s="210"/>
      <c r="AA466" s="210"/>
      <c r="AB466" s="210"/>
      <c r="AC466" s="210"/>
      <c r="AD466" s="210"/>
      <c r="AE466" s="210"/>
      <c r="AF466" s="210"/>
      <c r="AG466" s="210" t="s">
        <v>179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1" x14ac:dyDescent="0.25">
      <c r="A467" s="235">
        <v>120</v>
      </c>
      <c r="B467" s="236" t="s">
        <v>642</v>
      </c>
      <c r="C467" s="256" t="s">
        <v>643</v>
      </c>
      <c r="D467" s="237" t="s">
        <v>198</v>
      </c>
      <c r="E467" s="238">
        <v>6.9359999999999999</v>
      </c>
      <c r="F467" s="239"/>
      <c r="G467" s="240">
        <f>ROUND(E467*F467,2)</f>
        <v>0</v>
      </c>
      <c r="H467" s="239"/>
      <c r="I467" s="240">
        <f>ROUND(E467*H467,2)</f>
        <v>0</v>
      </c>
      <c r="J467" s="239"/>
      <c r="K467" s="240">
        <f>ROUND(E467*J467,2)</f>
        <v>0</v>
      </c>
      <c r="L467" s="240">
        <v>21</v>
      </c>
      <c r="M467" s="240">
        <f>G467*(1+L467/100)</f>
        <v>0</v>
      </c>
      <c r="N467" s="238">
        <v>3.1E-4</v>
      </c>
      <c r="O467" s="238">
        <f>ROUND(E467*N467,2)</f>
        <v>0</v>
      </c>
      <c r="P467" s="238">
        <v>0</v>
      </c>
      <c r="Q467" s="238">
        <f>ROUND(E467*P467,2)</f>
        <v>0</v>
      </c>
      <c r="R467" s="240" t="s">
        <v>639</v>
      </c>
      <c r="S467" s="240" t="s">
        <v>172</v>
      </c>
      <c r="T467" s="241" t="s">
        <v>172</v>
      </c>
      <c r="U467" s="221">
        <v>0.4</v>
      </c>
      <c r="V467" s="221">
        <f>ROUND(E467*U467,2)</f>
        <v>2.77</v>
      </c>
      <c r="W467" s="221"/>
      <c r="X467" s="221" t="s">
        <v>173</v>
      </c>
      <c r="Y467" s="221" t="s">
        <v>174</v>
      </c>
      <c r="Z467" s="210"/>
      <c r="AA467" s="210"/>
      <c r="AB467" s="210"/>
      <c r="AC467" s="210"/>
      <c r="AD467" s="210"/>
      <c r="AE467" s="210"/>
      <c r="AF467" s="210"/>
      <c r="AG467" s="210" t="s">
        <v>175</v>
      </c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2" x14ac:dyDescent="0.25">
      <c r="A468" s="217"/>
      <c r="B468" s="218"/>
      <c r="C468" s="259" t="s">
        <v>644</v>
      </c>
      <c r="D468" s="244"/>
      <c r="E468" s="244"/>
      <c r="F468" s="244"/>
      <c r="G468" s="244"/>
      <c r="H468" s="221"/>
      <c r="I468" s="221"/>
      <c r="J468" s="221"/>
      <c r="K468" s="221"/>
      <c r="L468" s="221"/>
      <c r="M468" s="221"/>
      <c r="N468" s="220"/>
      <c r="O468" s="220"/>
      <c r="P468" s="220"/>
      <c r="Q468" s="220"/>
      <c r="R468" s="221"/>
      <c r="S468" s="221"/>
      <c r="T468" s="221"/>
      <c r="U468" s="221"/>
      <c r="V468" s="221"/>
      <c r="W468" s="221"/>
      <c r="X468" s="221"/>
      <c r="Y468" s="221"/>
      <c r="Z468" s="210"/>
      <c r="AA468" s="210"/>
      <c r="AB468" s="210"/>
      <c r="AC468" s="210"/>
      <c r="AD468" s="210"/>
      <c r="AE468" s="210"/>
      <c r="AF468" s="210"/>
      <c r="AG468" s="210" t="s">
        <v>212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2" x14ac:dyDescent="0.25">
      <c r="A469" s="217"/>
      <c r="B469" s="218"/>
      <c r="C469" s="258" t="s">
        <v>640</v>
      </c>
      <c r="D469" s="223"/>
      <c r="E469" s="224">
        <v>6.9359999999999999</v>
      </c>
      <c r="F469" s="221"/>
      <c r="G469" s="221"/>
      <c r="H469" s="221"/>
      <c r="I469" s="221"/>
      <c r="J469" s="221"/>
      <c r="K469" s="221"/>
      <c r="L469" s="221"/>
      <c r="M469" s="221"/>
      <c r="N469" s="220"/>
      <c r="O469" s="220"/>
      <c r="P469" s="220"/>
      <c r="Q469" s="220"/>
      <c r="R469" s="221"/>
      <c r="S469" s="221"/>
      <c r="T469" s="221"/>
      <c r="U469" s="221"/>
      <c r="V469" s="221"/>
      <c r="W469" s="221"/>
      <c r="X469" s="221"/>
      <c r="Y469" s="221"/>
      <c r="Z469" s="210"/>
      <c r="AA469" s="210"/>
      <c r="AB469" s="210"/>
      <c r="AC469" s="210"/>
      <c r="AD469" s="210"/>
      <c r="AE469" s="210"/>
      <c r="AF469" s="210"/>
      <c r="AG469" s="210" t="s">
        <v>179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ht="20.399999999999999" outlineLevel="1" x14ac:dyDescent="0.25">
      <c r="A470" s="235">
        <v>121</v>
      </c>
      <c r="B470" s="236" t="s">
        <v>645</v>
      </c>
      <c r="C470" s="256" t="s">
        <v>646</v>
      </c>
      <c r="D470" s="237" t="s">
        <v>198</v>
      </c>
      <c r="E470" s="238">
        <v>5.04</v>
      </c>
      <c r="F470" s="239"/>
      <c r="G470" s="240">
        <f>ROUND(E470*F470,2)</f>
        <v>0</v>
      </c>
      <c r="H470" s="239"/>
      <c r="I470" s="240">
        <f>ROUND(E470*H470,2)</f>
        <v>0</v>
      </c>
      <c r="J470" s="239"/>
      <c r="K470" s="240">
        <f>ROUND(E470*J470,2)</f>
        <v>0</v>
      </c>
      <c r="L470" s="240">
        <v>21</v>
      </c>
      <c r="M470" s="240">
        <f>G470*(1+L470/100)</f>
        <v>0</v>
      </c>
      <c r="N470" s="238">
        <v>5.1999999999999995E-4</v>
      </c>
      <c r="O470" s="238">
        <f>ROUND(E470*N470,2)</f>
        <v>0</v>
      </c>
      <c r="P470" s="238">
        <v>0</v>
      </c>
      <c r="Q470" s="238">
        <f>ROUND(E470*P470,2)</f>
        <v>0</v>
      </c>
      <c r="R470" s="240" t="s">
        <v>639</v>
      </c>
      <c r="S470" s="240" t="s">
        <v>172</v>
      </c>
      <c r="T470" s="241" t="s">
        <v>172</v>
      </c>
      <c r="U470" s="221">
        <v>0.28399999999999997</v>
      </c>
      <c r="V470" s="221">
        <f>ROUND(E470*U470,2)</f>
        <v>1.43</v>
      </c>
      <c r="W470" s="221"/>
      <c r="X470" s="221" t="s">
        <v>173</v>
      </c>
      <c r="Y470" s="221" t="s">
        <v>174</v>
      </c>
      <c r="Z470" s="210"/>
      <c r="AA470" s="210"/>
      <c r="AB470" s="210"/>
      <c r="AC470" s="210"/>
      <c r="AD470" s="210"/>
      <c r="AE470" s="210"/>
      <c r="AF470" s="210"/>
      <c r="AG470" s="210" t="s">
        <v>175</v>
      </c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2" x14ac:dyDescent="0.25">
      <c r="A471" s="217"/>
      <c r="B471" s="218"/>
      <c r="C471" s="258" t="s">
        <v>641</v>
      </c>
      <c r="D471" s="223"/>
      <c r="E471" s="224">
        <v>5.04</v>
      </c>
      <c r="F471" s="221"/>
      <c r="G471" s="221"/>
      <c r="H471" s="221"/>
      <c r="I471" s="221"/>
      <c r="J471" s="221"/>
      <c r="K471" s="221"/>
      <c r="L471" s="221"/>
      <c r="M471" s="221"/>
      <c r="N471" s="220"/>
      <c r="O471" s="220"/>
      <c r="P471" s="220"/>
      <c r="Q471" s="220"/>
      <c r="R471" s="221"/>
      <c r="S471" s="221"/>
      <c r="T471" s="221"/>
      <c r="U471" s="221"/>
      <c r="V471" s="221"/>
      <c r="W471" s="221"/>
      <c r="X471" s="221"/>
      <c r="Y471" s="221"/>
      <c r="Z471" s="210"/>
      <c r="AA471" s="210"/>
      <c r="AB471" s="210"/>
      <c r="AC471" s="210"/>
      <c r="AD471" s="210"/>
      <c r="AE471" s="210"/>
      <c r="AF471" s="210"/>
      <c r="AG471" s="210" t="s">
        <v>179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1" x14ac:dyDescent="0.25">
      <c r="A472" s="235">
        <v>122</v>
      </c>
      <c r="B472" s="236" t="s">
        <v>647</v>
      </c>
      <c r="C472" s="256" t="s">
        <v>648</v>
      </c>
      <c r="D472" s="237" t="s">
        <v>207</v>
      </c>
      <c r="E472" s="238">
        <v>48.84</v>
      </c>
      <c r="F472" s="239"/>
      <c r="G472" s="240">
        <f>ROUND(E472*F472,2)</f>
        <v>0</v>
      </c>
      <c r="H472" s="239"/>
      <c r="I472" s="240">
        <f>ROUND(E472*H472,2)</f>
        <v>0</v>
      </c>
      <c r="J472" s="239"/>
      <c r="K472" s="240">
        <f>ROUND(E472*J472,2)</f>
        <v>0</v>
      </c>
      <c r="L472" s="240">
        <v>21</v>
      </c>
      <c r="M472" s="240">
        <f>G472*(1+L472/100)</f>
        <v>0</v>
      </c>
      <c r="N472" s="238">
        <v>0</v>
      </c>
      <c r="O472" s="238">
        <f>ROUND(E472*N472,2)</f>
        <v>0</v>
      </c>
      <c r="P472" s="238">
        <v>0</v>
      </c>
      <c r="Q472" s="238">
        <f>ROUND(E472*P472,2)</f>
        <v>0</v>
      </c>
      <c r="R472" s="240" t="s">
        <v>639</v>
      </c>
      <c r="S472" s="240" t="s">
        <v>172</v>
      </c>
      <c r="T472" s="241" t="s">
        <v>172</v>
      </c>
      <c r="U472" s="221">
        <v>0.01</v>
      </c>
      <c r="V472" s="221">
        <f>ROUND(E472*U472,2)</f>
        <v>0.49</v>
      </c>
      <c r="W472" s="221"/>
      <c r="X472" s="221" t="s">
        <v>173</v>
      </c>
      <c r="Y472" s="221" t="s">
        <v>174</v>
      </c>
      <c r="Z472" s="210"/>
      <c r="AA472" s="210"/>
      <c r="AB472" s="210"/>
      <c r="AC472" s="210"/>
      <c r="AD472" s="210"/>
      <c r="AE472" s="210"/>
      <c r="AF472" s="210"/>
      <c r="AG472" s="210" t="s">
        <v>175</v>
      </c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2" x14ac:dyDescent="0.25">
      <c r="A473" s="217"/>
      <c r="B473" s="218"/>
      <c r="C473" s="258" t="s">
        <v>649</v>
      </c>
      <c r="D473" s="223"/>
      <c r="E473" s="224">
        <v>48.84</v>
      </c>
      <c r="F473" s="221"/>
      <c r="G473" s="221"/>
      <c r="H473" s="221"/>
      <c r="I473" s="221"/>
      <c r="J473" s="221"/>
      <c r="K473" s="221"/>
      <c r="L473" s="221"/>
      <c r="M473" s="221"/>
      <c r="N473" s="220"/>
      <c r="O473" s="220"/>
      <c r="P473" s="220"/>
      <c r="Q473" s="220"/>
      <c r="R473" s="221"/>
      <c r="S473" s="221"/>
      <c r="T473" s="221"/>
      <c r="U473" s="221"/>
      <c r="V473" s="221"/>
      <c r="W473" s="221"/>
      <c r="X473" s="221"/>
      <c r="Y473" s="221"/>
      <c r="Z473" s="210"/>
      <c r="AA473" s="210"/>
      <c r="AB473" s="210"/>
      <c r="AC473" s="210"/>
      <c r="AD473" s="210"/>
      <c r="AE473" s="210"/>
      <c r="AF473" s="210"/>
      <c r="AG473" s="210" t="s">
        <v>179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ht="20.399999999999999" outlineLevel="1" x14ac:dyDescent="0.25">
      <c r="A474" s="235">
        <v>123</v>
      </c>
      <c r="B474" s="236" t="s">
        <v>650</v>
      </c>
      <c r="C474" s="256" t="s">
        <v>651</v>
      </c>
      <c r="D474" s="237" t="s">
        <v>207</v>
      </c>
      <c r="E474" s="238">
        <v>48.84</v>
      </c>
      <c r="F474" s="239"/>
      <c r="G474" s="240">
        <f>ROUND(E474*F474,2)</f>
        <v>0</v>
      </c>
      <c r="H474" s="239"/>
      <c r="I474" s="240">
        <f>ROUND(E474*H474,2)</f>
        <v>0</v>
      </c>
      <c r="J474" s="239"/>
      <c r="K474" s="240">
        <f>ROUND(E474*J474,2)</f>
        <v>0</v>
      </c>
      <c r="L474" s="240">
        <v>21</v>
      </c>
      <c r="M474" s="240">
        <f>G474*(1+L474/100)</f>
        <v>0</v>
      </c>
      <c r="N474" s="238">
        <v>9.0000000000000006E-5</v>
      </c>
      <c r="O474" s="238">
        <f>ROUND(E474*N474,2)</f>
        <v>0</v>
      </c>
      <c r="P474" s="238">
        <v>0</v>
      </c>
      <c r="Q474" s="238">
        <f>ROUND(E474*P474,2)</f>
        <v>0</v>
      </c>
      <c r="R474" s="240" t="s">
        <v>639</v>
      </c>
      <c r="S474" s="240" t="s">
        <v>172</v>
      </c>
      <c r="T474" s="241" t="s">
        <v>172</v>
      </c>
      <c r="U474" s="221">
        <v>0.12</v>
      </c>
      <c r="V474" s="221">
        <f>ROUND(E474*U474,2)</f>
        <v>5.86</v>
      </c>
      <c r="W474" s="221"/>
      <c r="X474" s="221" t="s">
        <v>173</v>
      </c>
      <c r="Y474" s="221" t="s">
        <v>174</v>
      </c>
      <c r="Z474" s="210"/>
      <c r="AA474" s="210"/>
      <c r="AB474" s="210"/>
      <c r="AC474" s="210"/>
      <c r="AD474" s="210"/>
      <c r="AE474" s="210"/>
      <c r="AF474" s="210"/>
      <c r="AG474" s="210" t="s">
        <v>175</v>
      </c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2" x14ac:dyDescent="0.25">
      <c r="A475" s="217"/>
      <c r="B475" s="218"/>
      <c r="C475" s="257" t="s">
        <v>652</v>
      </c>
      <c r="D475" s="242"/>
      <c r="E475" s="242"/>
      <c r="F475" s="242"/>
      <c r="G475" s="242"/>
      <c r="H475" s="221"/>
      <c r="I475" s="221"/>
      <c r="J475" s="221"/>
      <c r="K475" s="221"/>
      <c r="L475" s="221"/>
      <c r="M475" s="221"/>
      <c r="N475" s="220"/>
      <c r="O475" s="220"/>
      <c r="P475" s="220"/>
      <c r="Q475" s="220"/>
      <c r="R475" s="221"/>
      <c r="S475" s="221"/>
      <c r="T475" s="221"/>
      <c r="U475" s="221"/>
      <c r="V475" s="221"/>
      <c r="W475" s="221"/>
      <c r="X475" s="221"/>
      <c r="Y475" s="221"/>
      <c r="Z475" s="210"/>
      <c r="AA475" s="210"/>
      <c r="AB475" s="210"/>
      <c r="AC475" s="210"/>
      <c r="AD475" s="210"/>
      <c r="AE475" s="210"/>
      <c r="AF475" s="210"/>
      <c r="AG475" s="210" t="s">
        <v>177</v>
      </c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2" x14ac:dyDescent="0.25">
      <c r="A476" s="217"/>
      <c r="B476" s="218"/>
      <c r="C476" s="258" t="s">
        <v>653</v>
      </c>
      <c r="D476" s="223"/>
      <c r="E476" s="224">
        <v>48.84</v>
      </c>
      <c r="F476" s="221"/>
      <c r="G476" s="221"/>
      <c r="H476" s="221"/>
      <c r="I476" s="221"/>
      <c r="J476" s="221"/>
      <c r="K476" s="221"/>
      <c r="L476" s="221"/>
      <c r="M476" s="221"/>
      <c r="N476" s="220"/>
      <c r="O476" s="220"/>
      <c r="P476" s="220"/>
      <c r="Q476" s="220"/>
      <c r="R476" s="221"/>
      <c r="S476" s="221"/>
      <c r="T476" s="221"/>
      <c r="U476" s="221"/>
      <c r="V476" s="221"/>
      <c r="W476" s="221"/>
      <c r="X476" s="221"/>
      <c r="Y476" s="221"/>
      <c r="Z476" s="210"/>
      <c r="AA476" s="210"/>
      <c r="AB476" s="210"/>
      <c r="AC476" s="210"/>
      <c r="AD476" s="210"/>
      <c r="AE476" s="210"/>
      <c r="AF476" s="210"/>
      <c r="AG476" s="210" t="s">
        <v>179</v>
      </c>
      <c r="AH476" s="210">
        <v>5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x14ac:dyDescent="0.25">
      <c r="A477" s="228" t="s">
        <v>166</v>
      </c>
      <c r="B477" s="229" t="s">
        <v>130</v>
      </c>
      <c r="C477" s="255" t="s">
        <v>131</v>
      </c>
      <c r="D477" s="230"/>
      <c r="E477" s="231"/>
      <c r="F477" s="232"/>
      <c r="G477" s="232">
        <f>SUMIF(AG478:AG498,"&lt;&gt;NOR",G478:G498)</f>
        <v>0</v>
      </c>
      <c r="H477" s="232"/>
      <c r="I477" s="232">
        <f>SUM(I478:I498)</f>
        <v>0</v>
      </c>
      <c r="J477" s="232"/>
      <c r="K477" s="232">
        <f>SUM(K478:K498)</f>
        <v>0</v>
      </c>
      <c r="L477" s="232"/>
      <c r="M477" s="232">
        <f>SUM(M478:M498)</f>
        <v>0</v>
      </c>
      <c r="N477" s="231"/>
      <c r="O477" s="231">
        <f>SUM(O478:O498)</f>
        <v>0.22</v>
      </c>
      <c r="P477" s="231"/>
      <c r="Q477" s="231">
        <f>SUM(Q478:Q498)</f>
        <v>0.32</v>
      </c>
      <c r="R477" s="232"/>
      <c r="S477" s="232"/>
      <c r="T477" s="233"/>
      <c r="U477" s="227"/>
      <c r="V477" s="227">
        <f>SUM(V478:V498)</f>
        <v>95.490000000000009</v>
      </c>
      <c r="W477" s="227"/>
      <c r="X477" s="227"/>
      <c r="Y477" s="227"/>
      <c r="AG477" t="s">
        <v>167</v>
      </c>
    </row>
    <row r="478" spans="1:60" outlineLevel="1" x14ac:dyDescent="0.25">
      <c r="A478" s="235">
        <v>124</v>
      </c>
      <c r="B478" s="236" t="s">
        <v>654</v>
      </c>
      <c r="C478" s="256" t="s">
        <v>655</v>
      </c>
      <c r="D478" s="237" t="s">
        <v>198</v>
      </c>
      <c r="E478" s="238">
        <v>350.72019</v>
      </c>
      <c r="F478" s="239"/>
      <c r="G478" s="240">
        <f>ROUND(E478*F478,2)</f>
        <v>0</v>
      </c>
      <c r="H478" s="239"/>
      <c r="I478" s="240">
        <f>ROUND(E478*H478,2)</f>
        <v>0</v>
      </c>
      <c r="J478" s="239"/>
      <c r="K478" s="240">
        <f>ROUND(E478*J478,2)</f>
        <v>0</v>
      </c>
      <c r="L478" s="240">
        <v>21</v>
      </c>
      <c r="M478" s="240">
        <f>G478*(1+L478/100)</f>
        <v>0</v>
      </c>
      <c r="N478" s="238">
        <v>0</v>
      </c>
      <c r="O478" s="238">
        <f>ROUND(E478*N478,2)</f>
        <v>0</v>
      </c>
      <c r="P478" s="238">
        <v>8.9999999999999998E-4</v>
      </c>
      <c r="Q478" s="238">
        <f>ROUND(E478*P478,2)</f>
        <v>0.32</v>
      </c>
      <c r="R478" s="240" t="s">
        <v>656</v>
      </c>
      <c r="S478" s="240" t="s">
        <v>172</v>
      </c>
      <c r="T478" s="241" t="s">
        <v>172</v>
      </c>
      <c r="U478" s="221">
        <v>7.6679999999999998E-2</v>
      </c>
      <c r="V478" s="221">
        <f>ROUND(E478*U478,2)</f>
        <v>26.89</v>
      </c>
      <c r="W478" s="221"/>
      <c r="X478" s="221" t="s">
        <v>173</v>
      </c>
      <c r="Y478" s="221" t="s">
        <v>174</v>
      </c>
      <c r="Z478" s="210"/>
      <c r="AA478" s="210"/>
      <c r="AB478" s="210"/>
      <c r="AC478" s="210"/>
      <c r="AD478" s="210"/>
      <c r="AE478" s="210"/>
      <c r="AF478" s="210"/>
      <c r="AG478" s="210" t="s">
        <v>175</v>
      </c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2" x14ac:dyDescent="0.25">
      <c r="A479" s="217"/>
      <c r="B479" s="218"/>
      <c r="C479" s="258" t="s">
        <v>657</v>
      </c>
      <c r="D479" s="223"/>
      <c r="E479" s="224"/>
      <c r="F479" s="221"/>
      <c r="G479" s="221"/>
      <c r="H479" s="221"/>
      <c r="I479" s="221"/>
      <c r="J479" s="221"/>
      <c r="K479" s="221"/>
      <c r="L479" s="221"/>
      <c r="M479" s="221"/>
      <c r="N479" s="220"/>
      <c r="O479" s="220"/>
      <c r="P479" s="220"/>
      <c r="Q479" s="220"/>
      <c r="R479" s="221"/>
      <c r="S479" s="221"/>
      <c r="T479" s="221"/>
      <c r="U479" s="221"/>
      <c r="V479" s="221"/>
      <c r="W479" s="221"/>
      <c r="X479" s="221"/>
      <c r="Y479" s="221"/>
      <c r="Z479" s="210"/>
      <c r="AA479" s="210"/>
      <c r="AB479" s="210"/>
      <c r="AC479" s="210"/>
      <c r="AD479" s="210"/>
      <c r="AE479" s="210"/>
      <c r="AF479" s="210"/>
      <c r="AG479" s="210" t="s">
        <v>179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3" x14ac:dyDescent="0.25">
      <c r="A480" s="217"/>
      <c r="B480" s="218"/>
      <c r="C480" s="258" t="s">
        <v>658</v>
      </c>
      <c r="D480" s="223"/>
      <c r="E480" s="224"/>
      <c r="F480" s="221"/>
      <c r="G480" s="221"/>
      <c r="H480" s="221"/>
      <c r="I480" s="221"/>
      <c r="J480" s="221"/>
      <c r="K480" s="221"/>
      <c r="L480" s="221"/>
      <c r="M480" s="221"/>
      <c r="N480" s="220"/>
      <c r="O480" s="220"/>
      <c r="P480" s="220"/>
      <c r="Q480" s="220"/>
      <c r="R480" s="221"/>
      <c r="S480" s="221"/>
      <c r="T480" s="221"/>
      <c r="U480" s="221"/>
      <c r="V480" s="221"/>
      <c r="W480" s="221"/>
      <c r="X480" s="221"/>
      <c r="Y480" s="221"/>
      <c r="Z480" s="210"/>
      <c r="AA480" s="210"/>
      <c r="AB480" s="210"/>
      <c r="AC480" s="210"/>
      <c r="AD480" s="210"/>
      <c r="AE480" s="210"/>
      <c r="AF480" s="210"/>
      <c r="AG480" s="210" t="s">
        <v>179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3" x14ac:dyDescent="0.25">
      <c r="A481" s="217"/>
      <c r="B481" s="218"/>
      <c r="C481" s="258" t="s">
        <v>659</v>
      </c>
      <c r="D481" s="223"/>
      <c r="E481" s="224">
        <v>108.9675</v>
      </c>
      <c r="F481" s="221"/>
      <c r="G481" s="221"/>
      <c r="H481" s="221"/>
      <c r="I481" s="221"/>
      <c r="J481" s="221"/>
      <c r="K481" s="221"/>
      <c r="L481" s="221"/>
      <c r="M481" s="221"/>
      <c r="N481" s="220"/>
      <c r="O481" s="220"/>
      <c r="P481" s="220"/>
      <c r="Q481" s="220"/>
      <c r="R481" s="221"/>
      <c r="S481" s="221"/>
      <c r="T481" s="221"/>
      <c r="U481" s="221"/>
      <c r="V481" s="221"/>
      <c r="W481" s="221"/>
      <c r="X481" s="221"/>
      <c r="Y481" s="221"/>
      <c r="Z481" s="210"/>
      <c r="AA481" s="210"/>
      <c r="AB481" s="210"/>
      <c r="AC481" s="210"/>
      <c r="AD481" s="210"/>
      <c r="AE481" s="210"/>
      <c r="AF481" s="210"/>
      <c r="AG481" s="210" t="s">
        <v>179</v>
      </c>
      <c r="AH481" s="210">
        <v>5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3" x14ac:dyDescent="0.25">
      <c r="A482" s="217"/>
      <c r="B482" s="218"/>
      <c r="C482" s="258" t="s">
        <v>660</v>
      </c>
      <c r="D482" s="223"/>
      <c r="E482" s="224"/>
      <c r="F482" s="221"/>
      <c r="G482" s="221"/>
      <c r="H482" s="221"/>
      <c r="I482" s="221"/>
      <c r="J482" s="221"/>
      <c r="K482" s="221"/>
      <c r="L482" s="221"/>
      <c r="M482" s="221"/>
      <c r="N482" s="220"/>
      <c r="O482" s="220"/>
      <c r="P482" s="220"/>
      <c r="Q482" s="220"/>
      <c r="R482" s="221"/>
      <c r="S482" s="221"/>
      <c r="T482" s="221"/>
      <c r="U482" s="221"/>
      <c r="V482" s="221"/>
      <c r="W482" s="221"/>
      <c r="X482" s="221"/>
      <c r="Y482" s="221"/>
      <c r="Z482" s="210"/>
      <c r="AA482" s="210"/>
      <c r="AB482" s="210"/>
      <c r="AC482" s="210"/>
      <c r="AD482" s="210"/>
      <c r="AE482" s="210"/>
      <c r="AF482" s="210"/>
      <c r="AG482" s="210" t="s">
        <v>179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3" x14ac:dyDescent="0.25">
      <c r="A483" s="217"/>
      <c r="B483" s="218"/>
      <c r="C483" s="258" t="s">
        <v>661</v>
      </c>
      <c r="D483" s="223"/>
      <c r="E483" s="224">
        <v>241.75269</v>
      </c>
      <c r="F483" s="221"/>
      <c r="G483" s="221"/>
      <c r="H483" s="221"/>
      <c r="I483" s="221"/>
      <c r="J483" s="221"/>
      <c r="K483" s="221"/>
      <c r="L483" s="221"/>
      <c r="M483" s="221"/>
      <c r="N483" s="220"/>
      <c r="O483" s="220"/>
      <c r="P483" s="220"/>
      <c r="Q483" s="220"/>
      <c r="R483" s="221"/>
      <c r="S483" s="221"/>
      <c r="T483" s="221"/>
      <c r="U483" s="221"/>
      <c r="V483" s="221"/>
      <c r="W483" s="221"/>
      <c r="X483" s="221"/>
      <c r="Y483" s="221"/>
      <c r="Z483" s="210"/>
      <c r="AA483" s="210"/>
      <c r="AB483" s="210"/>
      <c r="AC483" s="210"/>
      <c r="AD483" s="210"/>
      <c r="AE483" s="210"/>
      <c r="AF483" s="210"/>
      <c r="AG483" s="210" t="s">
        <v>179</v>
      </c>
      <c r="AH483" s="210">
        <v>5</v>
      </c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1" x14ac:dyDescent="0.25">
      <c r="A484" s="235">
        <v>125</v>
      </c>
      <c r="B484" s="236" t="s">
        <v>662</v>
      </c>
      <c r="C484" s="256" t="s">
        <v>663</v>
      </c>
      <c r="D484" s="237" t="s">
        <v>198</v>
      </c>
      <c r="E484" s="238">
        <v>527.67960000000005</v>
      </c>
      <c r="F484" s="239"/>
      <c r="G484" s="240">
        <f>ROUND(E484*F484,2)</f>
        <v>0</v>
      </c>
      <c r="H484" s="239"/>
      <c r="I484" s="240">
        <f>ROUND(E484*H484,2)</f>
        <v>0</v>
      </c>
      <c r="J484" s="239"/>
      <c r="K484" s="240">
        <f>ROUND(E484*J484,2)</f>
        <v>0</v>
      </c>
      <c r="L484" s="240">
        <v>21</v>
      </c>
      <c r="M484" s="240">
        <f>G484*(1+L484/100)</f>
        <v>0</v>
      </c>
      <c r="N484" s="238">
        <v>1.2999999999999999E-4</v>
      </c>
      <c r="O484" s="238">
        <f>ROUND(E484*N484,2)</f>
        <v>7.0000000000000007E-2</v>
      </c>
      <c r="P484" s="238">
        <v>0</v>
      </c>
      <c r="Q484" s="238">
        <f>ROUND(E484*P484,2)</f>
        <v>0</v>
      </c>
      <c r="R484" s="240" t="s">
        <v>656</v>
      </c>
      <c r="S484" s="240" t="s">
        <v>172</v>
      </c>
      <c r="T484" s="241" t="s">
        <v>172</v>
      </c>
      <c r="U484" s="221">
        <v>0.03</v>
      </c>
      <c r="V484" s="221">
        <f>ROUND(E484*U484,2)</f>
        <v>15.83</v>
      </c>
      <c r="W484" s="221"/>
      <c r="X484" s="221" t="s">
        <v>173</v>
      </c>
      <c r="Y484" s="221" t="s">
        <v>174</v>
      </c>
      <c r="Z484" s="210"/>
      <c r="AA484" s="210"/>
      <c r="AB484" s="210"/>
      <c r="AC484" s="210"/>
      <c r="AD484" s="210"/>
      <c r="AE484" s="210"/>
      <c r="AF484" s="210"/>
      <c r="AG484" s="210" t="s">
        <v>175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2" x14ac:dyDescent="0.25">
      <c r="A485" s="217"/>
      <c r="B485" s="218"/>
      <c r="C485" s="258" t="s">
        <v>658</v>
      </c>
      <c r="D485" s="223"/>
      <c r="E485" s="224"/>
      <c r="F485" s="221"/>
      <c r="G485" s="221"/>
      <c r="H485" s="221"/>
      <c r="I485" s="221"/>
      <c r="J485" s="221"/>
      <c r="K485" s="221"/>
      <c r="L485" s="221"/>
      <c r="M485" s="221"/>
      <c r="N485" s="220"/>
      <c r="O485" s="220"/>
      <c r="P485" s="220"/>
      <c r="Q485" s="220"/>
      <c r="R485" s="221"/>
      <c r="S485" s="221"/>
      <c r="T485" s="221"/>
      <c r="U485" s="221"/>
      <c r="V485" s="221"/>
      <c r="W485" s="221"/>
      <c r="X485" s="221"/>
      <c r="Y485" s="221"/>
      <c r="Z485" s="210"/>
      <c r="AA485" s="210"/>
      <c r="AB485" s="210"/>
      <c r="AC485" s="210"/>
      <c r="AD485" s="210"/>
      <c r="AE485" s="210"/>
      <c r="AF485" s="210"/>
      <c r="AG485" s="210" t="s">
        <v>179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3" x14ac:dyDescent="0.25">
      <c r="A486" s="217"/>
      <c r="B486" s="218"/>
      <c r="C486" s="258" t="s">
        <v>217</v>
      </c>
      <c r="D486" s="223"/>
      <c r="E486" s="224">
        <v>121.075</v>
      </c>
      <c r="F486" s="221"/>
      <c r="G486" s="221"/>
      <c r="H486" s="221"/>
      <c r="I486" s="221"/>
      <c r="J486" s="221"/>
      <c r="K486" s="221"/>
      <c r="L486" s="221"/>
      <c r="M486" s="221"/>
      <c r="N486" s="220"/>
      <c r="O486" s="220"/>
      <c r="P486" s="220"/>
      <c r="Q486" s="220"/>
      <c r="R486" s="221"/>
      <c r="S486" s="221"/>
      <c r="T486" s="221"/>
      <c r="U486" s="221"/>
      <c r="V486" s="221"/>
      <c r="W486" s="221"/>
      <c r="X486" s="221"/>
      <c r="Y486" s="221"/>
      <c r="Z486" s="210"/>
      <c r="AA486" s="210"/>
      <c r="AB486" s="210"/>
      <c r="AC486" s="210"/>
      <c r="AD486" s="210"/>
      <c r="AE486" s="210"/>
      <c r="AF486" s="210"/>
      <c r="AG486" s="210" t="s">
        <v>179</v>
      </c>
      <c r="AH486" s="210">
        <v>5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3" x14ac:dyDescent="0.25">
      <c r="A487" s="217"/>
      <c r="B487" s="218"/>
      <c r="C487" s="258" t="s">
        <v>660</v>
      </c>
      <c r="D487" s="223"/>
      <c r="E487" s="224"/>
      <c r="F487" s="221"/>
      <c r="G487" s="221"/>
      <c r="H487" s="221"/>
      <c r="I487" s="221"/>
      <c r="J487" s="221"/>
      <c r="K487" s="221"/>
      <c r="L487" s="221"/>
      <c r="M487" s="221"/>
      <c r="N487" s="220"/>
      <c r="O487" s="220"/>
      <c r="P487" s="220"/>
      <c r="Q487" s="220"/>
      <c r="R487" s="221"/>
      <c r="S487" s="221"/>
      <c r="T487" s="221"/>
      <c r="U487" s="221"/>
      <c r="V487" s="221"/>
      <c r="W487" s="221"/>
      <c r="X487" s="221"/>
      <c r="Y487" s="221"/>
      <c r="Z487" s="210"/>
      <c r="AA487" s="210"/>
      <c r="AB487" s="210"/>
      <c r="AC487" s="210"/>
      <c r="AD487" s="210"/>
      <c r="AE487" s="210"/>
      <c r="AF487" s="210"/>
      <c r="AG487" s="210" t="s">
        <v>179</v>
      </c>
      <c r="AH487" s="210">
        <v>0</v>
      </c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3" x14ac:dyDescent="0.25">
      <c r="A488" s="217"/>
      <c r="B488" s="218"/>
      <c r="C488" s="258" t="s">
        <v>664</v>
      </c>
      <c r="D488" s="223"/>
      <c r="E488" s="224">
        <v>66.418000000000006</v>
      </c>
      <c r="F488" s="221"/>
      <c r="G488" s="221"/>
      <c r="H488" s="221"/>
      <c r="I488" s="221"/>
      <c r="J488" s="221"/>
      <c r="K488" s="221"/>
      <c r="L488" s="221"/>
      <c r="M488" s="221"/>
      <c r="N488" s="220"/>
      <c r="O488" s="220"/>
      <c r="P488" s="220"/>
      <c r="Q488" s="220"/>
      <c r="R488" s="221"/>
      <c r="S488" s="221"/>
      <c r="T488" s="221"/>
      <c r="U488" s="221"/>
      <c r="V488" s="221"/>
      <c r="W488" s="221"/>
      <c r="X488" s="221"/>
      <c r="Y488" s="221"/>
      <c r="Z488" s="210"/>
      <c r="AA488" s="210"/>
      <c r="AB488" s="210"/>
      <c r="AC488" s="210"/>
      <c r="AD488" s="210"/>
      <c r="AE488" s="210"/>
      <c r="AF488" s="210"/>
      <c r="AG488" s="210" t="s">
        <v>179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3" x14ac:dyDescent="0.25">
      <c r="A489" s="217"/>
      <c r="B489" s="218"/>
      <c r="C489" s="258" t="s">
        <v>249</v>
      </c>
      <c r="D489" s="223"/>
      <c r="E489" s="224">
        <v>25.544</v>
      </c>
      <c r="F489" s="221"/>
      <c r="G489" s="221"/>
      <c r="H489" s="221"/>
      <c r="I489" s="221"/>
      <c r="J489" s="221"/>
      <c r="K489" s="221"/>
      <c r="L489" s="221"/>
      <c r="M489" s="221"/>
      <c r="N489" s="220"/>
      <c r="O489" s="220"/>
      <c r="P489" s="220"/>
      <c r="Q489" s="220"/>
      <c r="R489" s="221"/>
      <c r="S489" s="221"/>
      <c r="T489" s="221"/>
      <c r="U489" s="221"/>
      <c r="V489" s="221"/>
      <c r="W489" s="221"/>
      <c r="X489" s="221"/>
      <c r="Y489" s="221"/>
      <c r="Z489" s="210"/>
      <c r="AA489" s="210"/>
      <c r="AB489" s="210"/>
      <c r="AC489" s="210"/>
      <c r="AD489" s="210"/>
      <c r="AE489" s="210"/>
      <c r="AF489" s="210"/>
      <c r="AG489" s="210" t="s">
        <v>179</v>
      </c>
      <c r="AH489" s="210">
        <v>0</v>
      </c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3" x14ac:dyDescent="0.25">
      <c r="A490" s="217"/>
      <c r="B490" s="218"/>
      <c r="C490" s="258" t="s">
        <v>665</v>
      </c>
      <c r="D490" s="223"/>
      <c r="E490" s="224">
        <v>39.715800000000002</v>
      </c>
      <c r="F490" s="221"/>
      <c r="G490" s="221"/>
      <c r="H490" s="221"/>
      <c r="I490" s="221"/>
      <c r="J490" s="221"/>
      <c r="K490" s="221"/>
      <c r="L490" s="221"/>
      <c r="M490" s="221"/>
      <c r="N490" s="220"/>
      <c r="O490" s="220"/>
      <c r="P490" s="220"/>
      <c r="Q490" s="220"/>
      <c r="R490" s="221"/>
      <c r="S490" s="221"/>
      <c r="T490" s="221"/>
      <c r="U490" s="221"/>
      <c r="V490" s="221"/>
      <c r="W490" s="221"/>
      <c r="X490" s="221"/>
      <c r="Y490" s="221"/>
      <c r="Z490" s="210"/>
      <c r="AA490" s="210"/>
      <c r="AB490" s="210"/>
      <c r="AC490" s="210"/>
      <c r="AD490" s="210"/>
      <c r="AE490" s="210"/>
      <c r="AF490" s="210"/>
      <c r="AG490" s="210" t="s">
        <v>179</v>
      </c>
      <c r="AH490" s="210">
        <v>0</v>
      </c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3" x14ac:dyDescent="0.25">
      <c r="A491" s="217"/>
      <c r="B491" s="218"/>
      <c r="C491" s="258" t="s">
        <v>666</v>
      </c>
      <c r="D491" s="223"/>
      <c r="E491" s="224">
        <v>39.266399999999997</v>
      </c>
      <c r="F491" s="221"/>
      <c r="G491" s="221"/>
      <c r="H491" s="221"/>
      <c r="I491" s="221"/>
      <c r="J491" s="221"/>
      <c r="K491" s="221"/>
      <c r="L491" s="221"/>
      <c r="M491" s="221"/>
      <c r="N491" s="220"/>
      <c r="O491" s="220"/>
      <c r="P491" s="220"/>
      <c r="Q491" s="220"/>
      <c r="R491" s="221"/>
      <c r="S491" s="221"/>
      <c r="T491" s="221"/>
      <c r="U491" s="221"/>
      <c r="V491" s="221"/>
      <c r="W491" s="221"/>
      <c r="X491" s="221"/>
      <c r="Y491" s="221"/>
      <c r="Z491" s="210"/>
      <c r="AA491" s="210"/>
      <c r="AB491" s="210"/>
      <c r="AC491" s="210"/>
      <c r="AD491" s="210"/>
      <c r="AE491" s="210"/>
      <c r="AF491" s="210"/>
      <c r="AG491" s="210" t="s">
        <v>179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3" x14ac:dyDescent="0.25">
      <c r="A492" s="217"/>
      <c r="B492" s="218"/>
      <c r="C492" s="258" t="s">
        <v>252</v>
      </c>
      <c r="D492" s="223"/>
      <c r="E492" s="224">
        <v>25.458400000000001</v>
      </c>
      <c r="F492" s="221"/>
      <c r="G492" s="221"/>
      <c r="H492" s="221"/>
      <c r="I492" s="221"/>
      <c r="J492" s="221"/>
      <c r="K492" s="221"/>
      <c r="L492" s="221"/>
      <c r="M492" s="221"/>
      <c r="N492" s="220"/>
      <c r="O492" s="220"/>
      <c r="P492" s="220"/>
      <c r="Q492" s="220"/>
      <c r="R492" s="221"/>
      <c r="S492" s="221"/>
      <c r="T492" s="221"/>
      <c r="U492" s="221"/>
      <c r="V492" s="221"/>
      <c r="W492" s="221"/>
      <c r="X492" s="221"/>
      <c r="Y492" s="221"/>
      <c r="Z492" s="210"/>
      <c r="AA492" s="210"/>
      <c r="AB492" s="210"/>
      <c r="AC492" s="210"/>
      <c r="AD492" s="210"/>
      <c r="AE492" s="210"/>
      <c r="AF492" s="210"/>
      <c r="AG492" s="210" t="s">
        <v>179</v>
      </c>
      <c r="AH492" s="210">
        <v>0</v>
      </c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3" x14ac:dyDescent="0.25">
      <c r="A493" s="217"/>
      <c r="B493" s="218"/>
      <c r="C493" s="258" t="s">
        <v>667</v>
      </c>
      <c r="D493" s="223"/>
      <c r="E493" s="224">
        <v>39.459000000000003</v>
      </c>
      <c r="F493" s="221"/>
      <c r="G493" s="221"/>
      <c r="H493" s="221"/>
      <c r="I493" s="221"/>
      <c r="J493" s="221"/>
      <c r="K493" s="221"/>
      <c r="L493" s="221"/>
      <c r="M493" s="221"/>
      <c r="N493" s="220"/>
      <c r="O493" s="220"/>
      <c r="P493" s="220"/>
      <c r="Q493" s="220"/>
      <c r="R493" s="221"/>
      <c r="S493" s="221"/>
      <c r="T493" s="221"/>
      <c r="U493" s="221"/>
      <c r="V493" s="221"/>
      <c r="W493" s="221"/>
      <c r="X493" s="221"/>
      <c r="Y493" s="221"/>
      <c r="Z493" s="210"/>
      <c r="AA493" s="210"/>
      <c r="AB493" s="210"/>
      <c r="AC493" s="210"/>
      <c r="AD493" s="210"/>
      <c r="AE493" s="210"/>
      <c r="AF493" s="210"/>
      <c r="AG493" s="210" t="s">
        <v>179</v>
      </c>
      <c r="AH493" s="210">
        <v>0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3" x14ac:dyDescent="0.25">
      <c r="A494" s="217"/>
      <c r="B494" s="218"/>
      <c r="C494" s="258" t="s">
        <v>668</v>
      </c>
      <c r="D494" s="223"/>
      <c r="E494" s="224">
        <v>10.83</v>
      </c>
      <c r="F494" s="221"/>
      <c r="G494" s="221"/>
      <c r="H494" s="221"/>
      <c r="I494" s="221"/>
      <c r="J494" s="221"/>
      <c r="K494" s="221"/>
      <c r="L494" s="221"/>
      <c r="M494" s="221"/>
      <c r="N494" s="220"/>
      <c r="O494" s="220"/>
      <c r="P494" s="220"/>
      <c r="Q494" s="220"/>
      <c r="R494" s="221"/>
      <c r="S494" s="221"/>
      <c r="T494" s="221"/>
      <c r="U494" s="221"/>
      <c r="V494" s="221"/>
      <c r="W494" s="221"/>
      <c r="X494" s="221"/>
      <c r="Y494" s="221"/>
      <c r="Z494" s="210"/>
      <c r="AA494" s="210"/>
      <c r="AB494" s="210"/>
      <c r="AC494" s="210"/>
      <c r="AD494" s="210"/>
      <c r="AE494" s="210"/>
      <c r="AF494" s="210"/>
      <c r="AG494" s="210" t="s">
        <v>179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3" x14ac:dyDescent="0.25">
      <c r="A495" s="217"/>
      <c r="B495" s="218"/>
      <c r="C495" s="258" t="s">
        <v>255</v>
      </c>
      <c r="D495" s="223"/>
      <c r="E495" s="224">
        <v>9.2910000000000004</v>
      </c>
      <c r="F495" s="221"/>
      <c r="G495" s="221"/>
      <c r="H495" s="221"/>
      <c r="I495" s="221"/>
      <c r="J495" s="221"/>
      <c r="K495" s="221"/>
      <c r="L495" s="221"/>
      <c r="M495" s="221"/>
      <c r="N495" s="220"/>
      <c r="O495" s="220"/>
      <c r="P495" s="220"/>
      <c r="Q495" s="220"/>
      <c r="R495" s="221"/>
      <c r="S495" s="221"/>
      <c r="T495" s="221"/>
      <c r="U495" s="221"/>
      <c r="V495" s="221"/>
      <c r="W495" s="221"/>
      <c r="X495" s="221"/>
      <c r="Y495" s="221"/>
      <c r="Z495" s="210"/>
      <c r="AA495" s="210"/>
      <c r="AB495" s="210"/>
      <c r="AC495" s="210"/>
      <c r="AD495" s="210"/>
      <c r="AE495" s="210"/>
      <c r="AF495" s="210"/>
      <c r="AG495" s="210" t="s">
        <v>179</v>
      </c>
      <c r="AH495" s="210">
        <v>0</v>
      </c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3" x14ac:dyDescent="0.25">
      <c r="A496" s="217"/>
      <c r="B496" s="218"/>
      <c r="C496" s="258" t="s">
        <v>669</v>
      </c>
      <c r="D496" s="223"/>
      <c r="E496" s="224">
        <v>150.62200000000001</v>
      </c>
      <c r="F496" s="221"/>
      <c r="G496" s="221"/>
      <c r="H496" s="221"/>
      <c r="I496" s="221"/>
      <c r="J496" s="221"/>
      <c r="K496" s="221"/>
      <c r="L496" s="221"/>
      <c r="M496" s="221"/>
      <c r="N496" s="220"/>
      <c r="O496" s="220"/>
      <c r="P496" s="220"/>
      <c r="Q496" s="220"/>
      <c r="R496" s="221"/>
      <c r="S496" s="221"/>
      <c r="T496" s="221"/>
      <c r="U496" s="221"/>
      <c r="V496" s="221"/>
      <c r="W496" s="221"/>
      <c r="X496" s="221"/>
      <c r="Y496" s="221"/>
      <c r="Z496" s="210"/>
      <c r="AA496" s="210"/>
      <c r="AB496" s="210"/>
      <c r="AC496" s="210"/>
      <c r="AD496" s="210"/>
      <c r="AE496" s="210"/>
      <c r="AF496" s="210"/>
      <c r="AG496" s="210" t="s">
        <v>179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1" x14ac:dyDescent="0.25">
      <c r="A497" s="235">
        <v>126</v>
      </c>
      <c r="B497" s="236" t="s">
        <v>670</v>
      </c>
      <c r="C497" s="256" t="s">
        <v>671</v>
      </c>
      <c r="D497" s="237" t="s">
        <v>198</v>
      </c>
      <c r="E497" s="238">
        <v>527.67960000000005</v>
      </c>
      <c r="F497" s="239"/>
      <c r="G497" s="240">
        <f>ROUND(E497*F497,2)</f>
        <v>0</v>
      </c>
      <c r="H497" s="239"/>
      <c r="I497" s="240">
        <f>ROUND(E497*H497,2)</f>
        <v>0</v>
      </c>
      <c r="J497" s="239"/>
      <c r="K497" s="240">
        <f>ROUND(E497*J497,2)</f>
        <v>0</v>
      </c>
      <c r="L497" s="240">
        <v>21</v>
      </c>
      <c r="M497" s="240">
        <f>G497*(1+L497/100)</f>
        <v>0</v>
      </c>
      <c r="N497" s="238">
        <v>2.9E-4</v>
      </c>
      <c r="O497" s="238">
        <f>ROUND(E497*N497,2)</f>
        <v>0.15</v>
      </c>
      <c r="P497" s="238">
        <v>0</v>
      </c>
      <c r="Q497" s="238">
        <f>ROUND(E497*P497,2)</f>
        <v>0</v>
      </c>
      <c r="R497" s="240" t="s">
        <v>656</v>
      </c>
      <c r="S497" s="240" t="s">
        <v>172</v>
      </c>
      <c r="T497" s="241" t="s">
        <v>172</v>
      </c>
      <c r="U497" s="221">
        <v>0.1</v>
      </c>
      <c r="V497" s="221">
        <f>ROUND(E497*U497,2)</f>
        <v>52.77</v>
      </c>
      <c r="W497" s="221"/>
      <c r="X497" s="221" t="s">
        <v>173</v>
      </c>
      <c r="Y497" s="221" t="s">
        <v>174</v>
      </c>
      <c r="Z497" s="210"/>
      <c r="AA497" s="210"/>
      <c r="AB497" s="210"/>
      <c r="AC497" s="210"/>
      <c r="AD497" s="210"/>
      <c r="AE497" s="210"/>
      <c r="AF497" s="210"/>
      <c r="AG497" s="210" t="s">
        <v>175</v>
      </c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2" x14ac:dyDescent="0.25">
      <c r="A498" s="217"/>
      <c r="B498" s="218"/>
      <c r="C498" s="258" t="s">
        <v>672</v>
      </c>
      <c r="D498" s="223"/>
      <c r="E498" s="224">
        <v>527.67960000000005</v>
      </c>
      <c r="F498" s="221"/>
      <c r="G498" s="221"/>
      <c r="H498" s="221"/>
      <c r="I498" s="221"/>
      <c r="J498" s="221"/>
      <c r="K498" s="221"/>
      <c r="L498" s="221"/>
      <c r="M498" s="221"/>
      <c r="N498" s="220"/>
      <c r="O498" s="220"/>
      <c r="P498" s="220"/>
      <c r="Q498" s="220"/>
      <c r="R498" s="221"/>
      <c r="S498" s="221"/>
      <c r="T498" s="221"/>
      <c r="U498" s="221"/>
      <c r="V498" s="221"/>
      <c r="W498" s="221"/>
      <c r="X498" s="221"/>
      <c r="Y498" s="221"/>
      <c r="Z498" s="210"/>
      <c r="AA498" s="210"/>
      <c r="AB498" s="210"/>
      <c r="AC498" s="210"/>
      <c r="AD498" s="210"/>
      <c r="AE498" s="210"/>
      <c r="AF498" s="210"/>
      <c r="AG498" s="210" t="s">
        <v>179</v>
      </c>
      <c r="AH498" s="210">
        <v>5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x14ac:dyDescent="0.25">
      <c r="A499" s="228" t="s">
        <v>166</v>
      </c>
      <c r="B499" s="229" t="s">
        <v>134</v>
      </c>
      <c r="C499" s="255" t="s">
        <v>135</v>
      </c>
      <c r="D499" s="230"/>
      <c r="E499" s="231"/>
      <c r="F499" s="232"/>
      <c r="G499" s="232">
        <f>SUMIF(AG500:AG508,"&lt;&gt;NOR",G500:G508)</f>
        <v>0</v>
      </c>
      <c r="H499" s="232"/>
      <c r="I499" s="232">
        <f>SUM(I500:I508)</f>
        <v>0</v>
      </c>
      <c r="J499" s="232"/>
      <c r="K499" s="232">
        <f>SUM(K500:K508)</f>
        <v>0</v>
      </c>
      <c r="L499" s="232"/>
      <c r="M499" s="232">
        <f>SUM(M500:M508)</f>
        <v>0</v>
      </c>
      <c r="N499" s="231"/>
      <c r="O499" s="231">
        <f>SUM(O500:O508)</f>
        <v>0</v>
      </c>
      <c r="P499" s="231"/>
      <c r="Q499" s="231">
        <f>SUM(Q500:Q508)</f>
        <v>0</v>
      </c>
      <c r="R499" s="232"/>
      <c r="S499" s="232"/>
      <c r="T499" s="233"/>
      <c r="U499" s="227"/>
      <c r="V499" s="227">
        <f>SUM(V500:V508)</f>
        <v>58.25</v>
      </c>
      <c r="W499" s="227"/>
      <c r="X499" s="227"/>
      <c r="Y499" s="227"/>
      <c r="AG499" t="s">
        <v>167</v>
      </c>
    </row>
    <row r="500" spans="1:60" outlineLevel="1" x14ac:dyDescent="0.25">
      <c r="A500" s="235">
        <v>127</v>
      </c>
      <c r="B500" s="236" t="s">
        <v>673</v>
      </c>
      <c r="C500" s="256" t="s">
        <v>674</v>
      </c>
      <c r="D500" s="237" t="s">
        <v>278</v>
      </c>
      <c r="E500" s="238">
        <v>34.670769999999997</v>
      </c>
      <c r="F500" s="239"/>
      <c r="G500" s="240">
        <f>ROUND(E500*F500,2)</f>
        <v>0</v>
      </c>
      <c r="H500" s="239"/>
      <c r="I500" s="240">
        <f>ROUND(E500*H500,2)</f>
        <v>0</v>
      </c>
      <c r="J500" s="239"/>
      <c r="K500" s="240">
        <f>ROUND(E500*J500,2)</f>
        <v>0</v>
      </c>
      <c r="L500" s="240">
        <v>21</v>
      </c>
      <c r="M500" s="240">
        <f>G500*(1+L500/100)</f>
        <v>0</v>
      </c>
      <c r="N500" s="238">
        <v>0</v>
      </c>
      <c r="O500" s="238">
        <f>ROUND(E500*N500,2)</f>
        <v>0</v>
      </c>
      <c r="P500" s="238">
        <v>0</v>
      </c>
      <c r="Q500" s="238">
        <f>ROUND(E500*P500,2)</f>
        <v>0</v>
      </c>
      <c r="R500" s="240" t="s">
        <v>330</v>
      </c>
      <c r="S500" s="240" t="s">
        <v>172</v>
      </c>
      <c r="T500" s="241" t="s">
        <v>172</v>
      </c>
      <c r="U500" s="221">
        <v>0.49</v>
      </c>
      <c r="V500" s="221">
        <f>ROUND(E500*U500,2)</f>
        <v>16.989999999999998</v>
      </c>
      <c r="W500" s="221"/>
      <c r="X500" s="221" t="s">
        <v>675</v>
      </c>
      <c r="Y500" s="221" t="s">
        <v>174</v>
      </c>
      <c r="Z500" s="210"/>
      <c r="AA500" s="210"/>
      <c r="AB500" s="210"/>
      <c r="AC500" s="210"/>
      <c r="AD500" s="210"/>
      <c r="AE500" s="210"/>
      <c r="AF500" s="210"/>
      <c r="AG500" s="210" t="s">
        <v>676</v>
      </c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2" x14ac:dyDescent="0.25">
      <c r="A501" s="217"/>
      <c r="B501" s="218"/>
      <c r="C501" s="259" t="s">
        <v>677</v>
      </c>
      <c r="D501" s="244"/>
      <c r="E501" s="244"/>
      <c r="F501" s="244"/>
      <c r="G501" s="244"/>
      <c r="H501" s="221"/>
      <c r="I501" s="221"/>
      <c r="J501" s="221"/>
      <c r="K501" s="221"/>
      <c r="L501" s="221"/>
      <c r="M501" s="221"/>
      <c r="N501" s="220"/>
      <c r="O501" s="220"/>
      <c r="P501" s="220"/>
      <c r="Q501" s="220"/>
      <c r="R501" s="221"/>
      <c r="S501" s="221"/>
      <c r="T501" s="221"/>
      <c r="U501" s="221"/>
      <c r="V501" s="221"/>
      <c r="W501" s="221"/>
      <c r="X501" s="221"/>
      <c r="Y501" s="221"/>
      <c r="Z501" s="210"/>
      <c r="AA501" s="210"/>
      <c r="AB501" s="210"/>
      <c r="AC501" s="210"/>
      <c r="AD501" s="210"/>
      <c r="AE501" s="210"/>
      <c r="AF501" s="210"/>
      <c r="AG501" s="210" t="s">
        <v>212</v>
      </c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1" x14ac:dyDescent="0.25">
      <c r="A502" s="248">
        <v>128</v>
      </c>
      <c r="B502" s="249" t="s">
        <v>678</v>
      </c>
      <c r="C502" s="264" t="s">
        <v>679</v>
      </c>
      <c r="D502" s="250" t="s">
        <v>278</v>
      </c>
      <c r="E502" s="251">
        <v>1005.45227</v>
      </c>
      <c r="F502" s="252"/>
      <c r="G502" s="253">
        <f>ROUND(E502*F502,2)</f>
        <v>0</v>
      </c>
      <c r="H502" s="252"/>
      <c r="I502" s="253">
        <f>ROUND(E502*H502,2)</f>
        <v>0</v>
      </c>
      <c r="J502" s="252"/>
      <c r="K502" s="253">
        <f>ROUND(E502*J502,2)</f>
        <v>0</v>
      </c>
      <c r="L502" s="253">
        <v>21</v>
      </c>
      <c r="M502" s="253">
        <f>G502*(1+L502/100)</f>
        <v>0</v>
      </c>
      <c r="N502" s="251">
        <v>0</v>
      </c>
      <c r="O502" s="251">
        <f>ROUND(E502*N502,2)</f>
        <v>0</v>
      </c>
      <c r="P502" s="251">
        <v>0</v>
      </c>
      <c r="Q502" s="251">
        <f>ROUND(E502*P502,2)</f>
        <v>0</v>
      </c>
      <c r="R502" s="253" t="s">
        <v>330</v>
      </c>
      <c r="S502" s="253" t="s">
        <v>172</v>
      </c>
      <c r="T502" s="254" t="s">
        <v>172</v>
      </c>
      <c r="U502" s="221">
        <v>0</v>
      </c>
      <c r="V502" s="221">
        <f>ROUND(E502*U502,2)</f>
        <v>0</v>
      </c>
      <c r="W502" s="221"/>
      <c r="X502" s="221" t="s">
        <v>675</v>
      </c>
      <c r="Y502" s="221" t="s">
        <v>174</v>
      </c>
      <c r="Z502" s="210"/>
      <c r="AA502" s="210"/>
      <c r="AB502" s="210"/>
      <c r="AC502" s="210"/>
      <c r="AD502" s="210"/>
      <c r="AE502" s="210"/>
      <c r="AF502" s="210"/>
      <c r="AG502" s="210" t="s">
        <v>676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ht="20.399999999999999" outlineLevel="1" x14ac:dyDescent="0.25">
      <c r="A503" s="235">
        <v>129</v>
      </c>
      <c r="B503" s="236" t="s">
        <v>680</v>
      </c>
      <c r="C503" s="256" t="s">
        <v>681</v>
      </c>
      <c r="D503" s="237" t="s">
        <v>278</v>
      </c>
      <c r="E503" s="238">
        <v>34.670769999999997</v>
      </c>
      <c r="F503" s="239"/>
      <c r="G503" s="240">
        <f>ROUND(E503*F503,2)</f>
        <v>0</v>
      </c>
      <c r="H503" s="239"/>
      <c r="I503" s="240">
        <f>ROUND(E503*H503,2)</f>
        <v>0</v>
      </c>
      <c r="J503" s="239"/>
      <c r="K503" s="240">
        <f>ROUND(E503*J503,2)</f>
        <v>0</v>
      </c>
      <c r="L503" s="240">
        <v>21</v>
      </c>
      <c r="M503" s="240">
        <f>G503*(1+L503/100)</f>
        <v>0</v>
      </c>
      <c r="N503" s="238">
        <v>0</v>
      </c>
      <c r="O503" s="238">
        <f>ROUND(E503*N503,2)</f>
        <v>0</v>
      </c>
      <c r="P503" s="238">
        <v>0</v>
      </c>
      <c r="Q503" s="238">
        <f>ROUND(E503*P503,2)</f>
        <v>0</v>
      </c>
      <c r="R503" s="240" t="s">
        <v>682</v>
      </c>
      <c r="S503" s="240" t="s">
        <v>172</v>
      </c>
      <c r="T503" s="241" t="s">
        <v>172</v>
      </c>
      <c r="U503" s="221">
        <v>0.83</v>
      </c>
      <c r="V503" s="221">
        <f>ROUND(E503*U503,2)</f>
        <v>28.78</v>
      </c>
      <c r="W503" s="221"/>
      <c r="X503" s="221" t="s">
        <v>675</v>
      </c>
      <c r="Y503" s="221" t="s">
        <v>174</v>
      </c>
      <c r="Z503" s="210"/>
      <c r="AA503" s="210"/>
      <c r="AB503" s="210"/>
      <c r="AC503" s="210"/>
      <c r="AD503" s="210"/>
      <c r="AE503" s="210"/>
      <c r="AF503" s="210"/>
      <c r="AG503" s="210" t="s">
        <v>676</v>
      </c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2" x14ac:dyDescent="0.25">
      <c r="A504" s="217"/>
      <c r="B504" s="218"/>
      <c r="C504" s="257" t="s">
        <v>683</v>
      </c>
      <c r="D504" s="242"/>
      <c r="E504" s="242"/>
      <c r="F504" s="242"/>
      <c r="G504" s="242"/>
      <c r="H504" s="221"/>
      <c r="I504" s="221"/>
      <c r="J504" s="221"/>
      <c r="K504" s="221"/>
      <c r="L504" s="221"/>
      <c r="M504" s="221"/>
      <c r="N504" s="220"/>
      <c r="O504" s="220"/>
      <c r="P504" s="220"/>
      <c r="Q504" s="220"/>
      <c r="R504" s="221"/>
      <c r="S504" s="221"/>
      <c r="T504" s="221"/>
      <c r="U504" s="221"/>
      <c r="V504" s="221"/>
      <c r="W504" s="221"/>
      <c r="X504" s="221"/>
      <c r="Y504" s="221"/>
      <c r="Z504" s="210"/>
      <c r="AA504" s="210"/>
      <c r="AB504" s="210"/>
      <c r="AC504" s="210"/>
      <c r="AD504" s="210"/>
      <c r="AE504" s="210"/>
      <c r="AF504" s="210"/>
      <c r="AG504" s="210" t="s">
        <v>177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43" t="str">
        <f>C504</f>
        <v>nebo vybouraných hmot nošením nebo přehazováním k místu nakládky přístupnému normálním dopravním prostředkům do 10 m,</v>
      </c>
      <c r="BB504" s="210"/>
      <c r="BC504" s="210"/>
      <c r="BD504" s="210"/>
      <c r="BE504" s="210"/>
      <c r="BF504" s="210"/>
      <c r="BG504" s="210"/>
      <c r="BH504" s="210"/>
    </row>
    <row r="505" spans="1:60" outlineLevel="2" x14ac:dyDescent="0.25">
      <c r="A505" s="217"/>
      <c r="B505" s="218"/>
      <c r="C505" s="260" t="s">
        <v>684</v>
      </c>
      <c r="D505" s="245"/>
      <c r="E505" s="245"/>
      <c r="F505" s="245"/>
      <c r="G505" s="245"/>
      <c r="H505" s="221"/>
      <c r="I505" s="221"/>
      <c r="J505" s="221"/>
      <c r="K505" s="221"/>
      <c r="L505" s="221"/>
      <c r="M505" s="221"/>
      <c r="N505" s="220"/>
      <c r="O505" s="220"/>
      <c r="P505" s="220"/>
      <c r="Q505" s="220"/>
      <c r="R505" s="221"/>
      <c r="S505" s="221"/>
      <c r="T505" s="221"/>
      <c r="U505" s="221"/>
      <c r="V505" s="221"/>
      <c r="W505" s="221"/>
      <c r="X505" s="221"/>
      <c r="Y505" s="221"/>
      <c r="Z505" s="210"/>
      <c r="AA505" s="210"/>
      <c r="AB505" s="210"/>
      <c r="AC505" s="210"/>
      <c r="AD505" s="210"/>
      <c r="AE505" s="210"/>
      <c r="AF505" s="210"/>
      <c r="AG505" s="210" t="s">
        <v>212</v>
      </c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43" t="str">
        <f>C505</f>
        <v>S naložením suti nebo vybouraných hmot do dopravního prostředku a na jejich vyložením, popřípadě přeložením na normální dopravní prostředek.</v>
      </c>
      <c r="BB505" s="210"/>
      <c r="BC505" s="210"/>
      <c r="BD505" s="210"/>
      <c r="BE505" s="210"/>
      <c r="BF505" s="210"/>
      <c r="BG505" s="210"/>
      <c r="BH505" s="210"/>
    </row>
    <row r="506" spans="1:60" ht="20.399999999999999" outlineLevel="1" x14ac:dyDescent="0.25">
      <c r="A506" s="235">
        <v>130</v>
      </c>
      <c r="B506" s="236" t="s">
        <v>685</v>
      </c>
      <c r="C506" s="256" t="s">
        <v>686</v>
      </c>
      <c r="D506" s="237" t="s">
        <v>278</v>
      </c>
      <c r="E506" s="238">
        <v>34.670769999999997</v>
      </c>
      <c r="F506" s="239"/>
      <c r="G506" s="240">
        <f>ROUND(E506*F506,2)</f>
        <v>0</v>
      </c>
      <c r="H506" s="239"/>
      <c r="I506" s="240">
        <f>ROUND(E506*H506,2)</f>
        <v>0</v>
      </c>
      <c r="J506" s="239"/>
      <c r="K506" s="240">
        <f>ROUND(E506*J506,2)</f>
        <v>0</v>
      </c>
      <c r="L506" s="240">
        <v>21</v>
      </c>
      <c r="M506" s="240">
        <f>G506*(1+L506/100)</f>
        <v>0</v>
      </c>
      <c r="N506" s="238">
        <v>0</v>
      </c>
      <c r="O506" s="238">
        <f>ROUND(E506*N506,2)</f>
        <v>0</v>
      </c>
      <c r="P506" s="238">
        <v>0</v>
      </c>
      <c r="Q506" s="238">
        <f>ROUND(E506*P506,2)</f>
        <v>0</v>
      </c>
      <c r="R506" s="240" t="s">
        <v>682</v>
      </c>
      <c r="S506" s="240" t="s">
        <v>172</v>
      </c>
      <c r="T506" s="241" t="s">
        <v>172</v>
      </c>
      <c r="U506" s="221">
        <v>0.36</v>
      </c>
      <c r="V506" s="221">
        <f>ROUND(E506*U506,2)</f>
        <v>12.48</v>
      </c>
      <c r="W506" s="221"/>
      <c r="X506" s="221" t="s">
        <v>675</v>
      </c>
      <c r="Y506" s="221" t="s">
        <v>174</v>
      </c>
      <c r="Z506" s="210"/>
      <c r="AA506" s="210"/>
      <c r="AB506" s="210"/>
      <c r="AC506" s="210"/>
      <c r="AD506" s="210"/>
      <c r="AE506" s="210"/>
      <c r="AF506" s="210"/>
      <c r="AG506" s="210" t="s">
        <v>676</v>
      </c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2" x14ac:dyDescent="0.25">
      <c r="A507" s="217"/>
      <c r="B507" s="218"/>
      <c r="C507" s="257" t="s">
        <v>683</v>
      </c>
      <c r="D507" s="242"/>
      <c r="E507" s="242"/>
      <c r="F507" s="242"/>
      <c r="G507" s="242"/>
      <c r="H507" s="221"/>
      <c r="I507" s="221"/>
      <c r="J507" s="221"/>
      <c r="K507" s="221"/>
      <c r="L507" s="221"/>
      <c r="M507" s="221"/>
      <c r="N507" s="220"/>
      <c r="O507" s="220"/>
      <c r="P507" s="220"/>
      <c r="Q507" s="220"/>
      <c r="R507" s="221"/>
      <c r="S507" s="221"/>
      <c r="T507" s="221"/>
      <c r="U507" s="221"/>
      <c r="V507" s="221"/>
      <c r="W507" s="221"/>
      <c r="X507" s="221"/>
      <c r="Y507" s="221"/>
      <c r="Z507" s="210"/>
      <c r="AA507" s="210"/>
      <c r="AB507" s="210"/>
      <c r="AC507" s="210"/>
      <c r="AD507" s="210"/>
      <c r="AE507" s="210"/>
      <c r="AF507" s="210"/>
      <c r="AG507" s="210" t="s">
        <v>177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43" t="str">
        <f>C507</f>
        <v>nebo vybouraných hmot nošením nebo přehazováním k místu nakládky přístupnému normálním dopravním prostředkům do 10 m,</v>
      </c>
      <c r="BB507" s="210"/>
      <c r="BC507" s="210"/>
      <c r="BD507" s="210"/>
      <c r="BE507" s="210"/>
      <c r="BF507" s="210"/>
      <c r="BG507" s="210"/>
      <c r="BH507" s="210"/>
    </row>
    <row r="508" spans="1:60" outlineLevel="1" x14ac:dyDescent="0.25">
      <c r="A508" s="248">
        <v>131</v>
      </c>
      <c r="B508" s="249" t="s">
        <v>687</v>
      </c>
      <c r="C508" s="264" t="s">
        <v>688</v>
      </c>
      <c r="D508" s="250" t="s">
        <v>278</v>
      </c>
      <c r="E508" s="251">
        <v>34.670769999999997</v>
      </c>
      <c r="F508" s="252"/>
      <c r="G508" s="253">
        <f>ROUND(E508*F508,2)</f>
        <v>0</v>
      </c>
      <c r="H508" s="252"/>
      <c r="I508" s="253">
        <f>ROUND(E508*H508,2)</f>
        <v>0</v>
      </c>
      <c r="J508" s="252"/>
      <c r="K508" s="253">
        <f>ROUND(E508*J508,2)</f>
        <v>0</v>
      </c>
      <c r="L508" s="253">
        <v>21</v>
      </c>
      <c r="M508" s="253">
        <f>G508*(1+L508/100)</f>
        <v>0</v>
      </c>
      <c r="N508" s="251">
        <v>0</v>
      </c>
      <c r="O508" s="251">
        <f>ROUND(E508*N508,2)</f>
        <v>0</v>
      </c>
      <c r="P508" s="251">
        <v>0</v>
      </c>
      <c r="Q508" s="251">
        <f>ROUND(E508*P508,2)</f>
        <v>0</v>
      </c>
      <c r="R508" s="253"/>
      <c r="S508" s="253" t="s">
        <v>172</v>
      </c>
      <c r="T508" s="254" t="s">
        <v>312</v>
      </c>
      <c r="U508" s="221">
        <v>0</v>
      </c>
      <c r="V508" s="221">
        <f>ROUND(E508*U508,2)</f>
        <v>0</v>
      </c>
      <c r="W508" s="221"/>
      <c r="X508" s="221" t="s">
        <v>675</v>
      </c>
      <c r="Y508" s="221" t="s">
        <v>174</v>
      </c>
      <c r="Z508" s="210"/>
      <c r="AA508" s="210"/>
      <c r="AB508" s="210"/>
      <c r="AC508" s="210"/>
      <c r="AD508" s="210"/>
      <c r="AE508" s="210"/>
      <c r="AF508" s="210"/>
      <c r="AG508" s="210" t="s">
        <v>676</v>
      </c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x14ac:dyDescent="0.25">
      <c r="A509" s="228" t="s">
        <v>166</v>
      </c>
      <c r="B509" s="229" t="s">
        <v>137</v>
      </c>
      <c r="C509" s="255" t="s">
        <v>27</v>
      </c>
      <c r="D509" s="230"/>
      <c r="E509" s="231"/>
      <c r="F509" s="232"/>
      <c r="G509" s="232">
        <f>SUMIF(AG510:AG519,"&lt;&gt;NOR",G510:G519)</f>
        <v>0</v>
      </c>
      <c r="H509" s="232"/>
      <c r="I509" s="232">
        <f>SUM(I510:I519)</f>
        <v>0</v>
      </c>
      <c r="J509" s="232"/>
      <c r="K509" s="232">
        <f>SUM(K510:K519)</f>
        <v>0</v>
      </c>
      <c r="L509" s="232"/>
      <c r="M509" s="232">
        <f>SUM(M510:M519)</f>
        <v>0</v>
      </c>
      <c r="N509" s="231"/>
      <c r="O509" s="231">
        <f>SUM(O510:O519)</f>
        <v>0</v>
      </c>
      <c r="P509" s="231"/>
      <c r="Q509" s="231">
        <f>SUM(Q510:Q519)</f>
        <v>0</v>
      </c>
      <c r="R509" s="232"/>
      <c r="S509" s="232"/>
      <c r="T509" s="233"/>
      <c r="U509" s="227"/>
      <c r="V509" s="227">
        <f>SUM(V510:V519)</f>
        <v>0</v>
      </c>
      <c r="W509" s="227"/>
      <c r="X509" s="227"/>
      <c r="Y509" s="227"/>
      <c r="AG509" t="s">
        <v>167</v>
      </c>
    </row>
    <row r="510" spans="1:60" outlineLevel="1" x14ac:dyDescent="0.25">
      <c r="A510" s="235">
        <v>132</v>
      </c>
      <c r="B510" s="236" t="s">
        <v>689</v>
      </c>
      <c r="C510" s="256" t="s">
        <v>690</v>
      </c>
      <c r="D510" s="237" t="s">
        <v>691</v>
      </c>
      <c r="E510" s="238">
        <v>1</v>
      </c>
      <c r="F510" s="239"/>
      <c r="G510" s="240">
        <f>ROUND(E510*F510,2)</f>
        <v>0</v>
      </c>
      <c r="H510" s="239"/>
      <c r="I510" s="240">
        <f>ROUND(E510*H510,2)</f>
        <v>0</v>
      </c>
      <c r="J510" s="239"/>
      <c r="K510" s="240">
        <f>ROUND(E510*J510,2)</f>
        <v>0</v>
      </c>
      <c r="L510" s="240">
        <v>21</v>
      </c>
      <c r="M510" s="240">
        <f>G510*(1+L510/100)</f>
        <v>0</v>
      </c>
      <c r="N510" s="238">
        <v>0</v>
      </c>
      <c r="O510" s="238">
        <f>ROUND(E510*N510,2)</f>
        <v>0</v>
      </c>
      <c r="P510" s="238">
        <v>0</v>
      </c>
      <c r="Q510" s="238">
        <f>ROUND(E510*P510,2)</f>
        <v>0</v>
      </c>
      <c r="R510" s="240"/>
      <c r="S510" s="240" t="s">
        <v>172</v>
      </c>
      <c r="T510" s="241" t="s">
        <v>692</v>
      </c>
      <c r="U510" s="221">
        <v>0</v>
      </c>
      <c r="V510" s="221">
        <f>ROUND(E510*U510,2)</f>
        <v>0</v>
      </c>
      <c r="W510" s="221"/>
      <c r="X510" s="221" t="s">
        <v>693</v>
      </c>
      <c r="Y510" s="221" t="s">
        <v>174</v>
      </c>
      <c r="Z510" s="210"/>
      <c r="AA510" s="210"/>
      <c r="AB510" s="210"/>
      <c r="AC510" s="210"/>
      <c r="AD510" s="210"/>
      <c r="AE510" s="210"/>
      <c r="AF510" s="210"/>
      <c r="AG510" s="210" t="s">
        <v>694</v>
      </c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ht="21" outlineLevel="2" x14ac:dyDescent="0.25">
      <c r="A511" s="217"/>
      <c r="B511" s="218"/>
      <c r="C511" s="259" t="s">
        <v>695</v>
      </c>
      <c r="D511" s="244"/>
      <c r="E511" s="244"/>
      <c r="F511" s="244"/>
      <c r="G511" s="244"/>
      <c r="H511" s="221"/>
      <c r="I511" s="221"/>
      <c r="J511" s="221"/>
      <c r="K511" s="221"/>
      <c r="L511" s="221"/>
      <c r="M511" s="221"/>
      <c r="N511" s="220"/>
      <c r="O511" s="220"/>
      <c r="P511" s="220"/>
      <c r="Q511" s="220"/>
      <c r="R511" s="221"/>
      <c r="S511" s="221"/>
      <c r="T511" s="221"/>
      <c r="U511" s="221"/>
      <c r="V511" s="221"/>
      <c r="W511" s="221"/>
      <c r="X511" s="221"/>
      <c r="Y511" s="221"/>
      <c r="Z511" s="210"/>
      <c r="AA511" s="210"/>
      <c r="AB511" s="210"/>
      <c r="AC511" s="210"/>
      <c r="AD511" s="210"/>
      <c r="AE511" s="210"/>
      <c r="AF511" s="210"/>
      <c r="AG511" s="210" t="s">
        <v>212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43" t="str">
        <f>C511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511" s="210"/>
      <c r="BC511" s="210"/>
      <c r="BD511" s="210"/>
      <c r="BE511" s="210"/>
      <c r="BF511" s="210"/>
      <c r="BG511" s="210"/>
      <c r="BH511" s="210"/>
    </row>
    <row r="512" spans="1:60" outlineLevel="1" x14ac:dyDescent="0.25">
      <c r="A512" s="235">
        <v>133</v>
      </c>
      <c r="B512" s="236" t="s">
        <v>696</v>
      </c>
      <c r="C512" s="256" t="s">
        <v>697</v>
      </c>
      <c r="D512" s="237" t="s">
        <v>691</v>
      </c>
      <c r="E512" s="238">
        <v>1</v>
      </c>
      <c r="F512" s="239"/>
      <c r="G512" s="240">
        <f>ROUND(E512*F512,2)</f>
        <v>0</v>
      </c>
      <c r="H512" s="239"/>
      <c r="I512" s="240">
        <f>ROUND(E512*H512,2)</f>
        <v>0</v>
      </c>
      <c r="J512" s="239"/>
      <c r="K512" s="240">
        <f>ROUND(E512*J512,2)</f>
        <v>0</v>
      </c>
      <c r="L512" s="240">
        <v>21</v>
      </c>
      <c r="M512" s="240">
        <f>G512*(1+L512/100)</f>
        <v>0</v>
      </c>
      <c r="N512" s="238">
        <v>0</v>
      </c>
      <c r="O512" s="238">
        <f>ROUND(E512*N512,2)</f>
        <v>0</v>
      </c>
      <c r="P512" s="238">
        <v>0</v>
      </c>
      <c r="Q512" s="238">
        <f>ROUND(E512*P512,2)</f>
        <v>0</v>
      </c>
      <c r="R512" s="240"/>
      <c r="S512" s="240" t="s">
        <v>172</v>
      </c>
      <c r="T512" s="241" t="s">
        <v>692</v>
      </c>
      <c r="U512" s="221">
        <v>0</v>
      </c>
      <c r="V512" s="221">
        <f>ROUND(E512*U512,2)</f>
        <v>0</v>
      </c>
      <c r="W512" s="221"/>
      <c r="X512" s="221" t="s">
        <v>693</v>
      </c>
      <c r="Y512" s="221" t="s">
        <v>174</v>
      </c>
      <c r="Z512" s="210"/>
      <c r="AA512" s="210"/>
      <c r="AB512" s="210"/>
      <c r="AC512" s="210"/>
      <c r="AD512" s="210"/>
      <c r="AE512" s="210"/>
      <c r="AF512" s="210"/>
      <c r="AG512" s="210" t="s">
        <v>694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ht="31.2" outlineLevel="2" x14ac:dyDescent="0.25">
      <c r="A513" s="217"/>
      <c r="B513" s="218"/>
      <c r="C513" s="259" t="s">
        <v>698</v>
      </c>
      <c r="D513" s="244"/>
      <c r="E513" s="244"/>
      <c r="F513" s="244"/>
      <c r="G513" s="244"/>
      <c r="H513" s="221"/>
      <c r="I513" s="221"/>
      <c r="J513" s="221"/>
      <c r="K513" s="221"/>
      <c r="L513" s="221"/>
      <c r="M513" s="221"/>
      <c r="N513" s="220"/>
      <c r="O513" s="220"/>
      <c r="P513" s="220"/>
      <c r="Q513" s="220"/>
      <c r="R513" s="221"/>
      <c r="S513" s="221"/>
      <c r="T513" s="221"/>
      <c r="U513" s="221"/>
      <c r="V513" s="221"/>
      <c r="W513" s="221"/>
      <c r="X513" s="221"/>
      <c r="Y513" s="221"/>
      <c r="Z513" s="210"/>
      <c r="AA513" s="210"/>
      <c r="AB513" s="210"/>
      <c r="AC513" s="210"/>
      <c r="AD513" s="210"/>
      <c r="AE513" s="210"/>
      <c r="AF513" s="210"/>
      <c r="AG513" s="210" t="s">
        <v>212</v>
      </c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43" t="str">
        <f>C513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513" s="210"/>
      <c r="BC513" s="210"/>
      <c r="BD513" s="210"/>
      <c r="BE513" s="210"/>
      <c r="BF513" s="210"/>
      <c r="BG513" s="210"/>
      <c r="BH513" s="210"/>
    </row>
    <row r="514" spans="1:60" outlineLevel="1" x14ac:dyDescent="0.25">
      <c r="A514" s="235">
        <v>134</v>
      </c>
      <c r="B514" s="236" t="s">
        <v>699</v>
      </c>
      <c r="C514" s="256" t="s">
        <v>700</v>
      </c>
      <c r="D514" s="237" t="s">
        <v>691</v>
      </c>
      <c r="E514" s="238">
        <v>1</v>
      </c>
      <c r="F514" s="239"/>
      <c r="G514" s="240">
        <f>ROUND(E514*F514,2)</f>
        <v>0</v>
      </c>
      <c r="H514" s="239"/>
      <c r="I514" s="240">
        <f>ROUND(E514*H514,2)</f>
        <v>0</v>
      </c>
      <c r="J514" s="239"/>
      <c r="K514" s="240">
        <f>ROUND(E514*J514,2)</f>
        <v>0</v>
      </c>
      <c r="L514" s="240">
        <v>21</v>
      </c>
      <c r="M514" s="240">
        <f>G514*(1+L514/100)</f>
        <v>0</v>
      </c>
      <c r="N514" s="238">
        <v>0</v>
      </c>
      <c r="O514" s="238">
        <f>ROUND(E514*N514,2)</f>
        <v>0</v>
      </c>
      <c r="P514" s="238">
        <v>0</v>
      </c>
      <c r="Q514" s="238">
        <f>ROUND(E514*P514,2)</f>
        <v>0</v>
      </c>
      <c r="R514" s="240"/>
      <c r="S514" s="240" t="s">
        <v>172</v>
      </c>
      <c r="T514" s="241" t="s">
        <v>692</v>
      </c>
      <c r="U514" s="221">
        <v>0</v>
      </c>
      <c r="V514" s="221">
        <f>ROUND(E514*U514,2)</f>
        <v>0</v>
      </c>
      <c r="W514" s="221"/>
      <c r="X514" s="221" t="s">
        <v>693</v>
      </c>
      <c r="Y514" s="221" t="s">
        <v>174</v>
      </c>
      <c r="Z514" s="210"/>
      <c r="AA514" s="210"/>
      <c r="AB514" s="210"/>
      <c r="AC514" s="210"/>
      <c r="AD514" s="210"/>
      <c r="AE514" s="210"/>
      <c r="AF514" s="210"/>
      <c r="AG514" s="210" t="s">
        <v>694</v>
      </c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ht="21" outlineLevel="2" x14ac:dyDescent="0.25">
      <c r="A515" s="217"/>
      <c r="B515" s="218"/>
      <c r="C515" s="259" t="s">
        <v>701</v>
      </c>
      <c r="D515" s="244"/>
      <c r="E515" s="244"/>
      <c r="F515" s="244"/>
      <c r="G515" s="244"/>
      <c r="H515" s="221"/>
      <c r="I515" s="221"/>
      <c r="J515" s="221"/>
      <c r="K515" s="221"/>
      <c r="L515" s="221"/>
      <c r="M515" s="221"/>
      <c r="N515" s="220"/>
      <c r="O515" s="220"/>
      <c r="P515" s="220"/>
      <c r="Q515" s="220"/>
      <c r="R515" s="221"/>
      <c r="S515" s="221"/>
      <c r="T515" s="221"/>
      <c r="U515" s="221"/>
      <c r="V515" s="221"/>
      <c r="W515" s="221"/>
      <c r="X515" s="221"/>
      <c r="Y515" s="221"/>
      <c r="Z515" s="210"/>
      <c r="AA515" s="210"/>
      <c r="AB515" s="210"/>
      <c r="AC515" s="210"/>
      <c r="AD515" s="210"/>
      <c r="AE515" s="210"/>
      <c r="AF515" s="210"/>
      <c r="AG515" s="210" t="s">
        <v>212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43" t="str">
        <f>C515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515" s="210"/>
      <c r="BC515" s="210"/>
      <c r="BD515" s="210"/>
      <c r="BE515" s="210"/>
      <c r="BF515" s="210"/>
      <c r="BG515" s="210"/>
      <c r="BH515" s="210"/>
    </row>
    <row r="516" spans="1:60" outlineLevel="1" x14ac:dyDescent="0.25">
      <c r="A516" s="235">
        <v>135</v>
      </c>
      <c r="B516" s="236" t="s">
        <v>702</v>
      </c>
      <c r="C516" s="256" t="s">
        <v>703</v>
      </c>
      <c r="D516" s="237" t="s">
        <v>691</v>
      </c>
      <c r="E516" s="238">
        <v>1</v>
      </c>
      <c r="F516" s="239"/>
      <c r="G516" s="240">
        <f>ROUND(E516*F516,2)</f>
        <v>0</v>
      </c>
      <c r="H516" s="239"/>
      <c r="I516" s="240">
        <f>ROUND(E516*H516,2)</f>
        <v>0</v>
      </c>
      <c r="J516" s="239"/>
      <c r="K516" s="240">
        <f>ROUND(E516*J516,2)</f>
        <v>0</v>
      </c>
      <c r="L516" s="240">
        <v>21</v>
      </c>
      <c r="M516" s="240">
        <f>G516*(1+L516/100)</f>
        <v>0</v>
      </c>
      <c r="N516" s="238">
        <v>0</v>
      </c>
      <c r="O516" s="238">
        <f>ROUND(E516*N516,2)</f>
        <v>0</v>
      </c>
      <c r="P516" s="238">
        <v>0</v>
      </c>
      <c r="Q516" s="238">
        <f>ROUND(E516*P516,2)</f>
        <v>0</v>
      </c>
      <c r="R516" s="240"/>
      <c r="S516" s="240" t="s">
        <v>172</v>
      </c>
      <c r="T516" s="241" t="s">
        <v>312</v>
      </c>
      <c r="U516" s="221">
        <v>0</v>
      </c>
      <c r="V516" s="221">
        <f>ROUND(E516*U516,2)</f>
        <v>0</v>
      </c>
      <c r="W516" s="221"/>
      <c r="X516" s="221" t="s">
        <v>693</v>
      </c>
      <c r="Y516" s="221" t="s">
        <v>174</v>
      </c>
      <c r="Z516" s="210"/>
      <c r="AA516" s="210"/>
      <c r="AB516" s="210"/>
      <c r="AC516" s="210"/>
      <c r="AD516" s="210"/>
      <c r="AE516" s="210"/>
      <c r="AF516" s="210"/>
      <c r="AG516" s="210" t="s">
        <v>704</v>
      </c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ht="21" outlineLevel="2" x14ac:dyDescent="0.25">
      <c r="A517" s="217"/>
      <c r="B517" s="218"/>
      <c r="C517" s="259" t="s">
        <v>705</v>
      </c>
      <c r="D517" s="244"/>
      <c r="E517" s="244"/>
      <c r="F517" s="244"/>
      <c r="G517" s="244"/>
      <c r="H517" s="221"/>
      <c r="I517" s="221"/>
      <c r="J517" s="221"/>
      <c r="K517" s="221"/>
      <c r="L517" s="221"/>
      <c r="M517" s="221"/>
      <c r="N517" s="220"/>
      <c r="O517" s="220"/>
      <c r="P517" s="220"/>
      <c r="Q517" s="220"/>
      <c r="R517" s="221"/>
      <c r="S517" s="221"/>
      <c r="T517" s="221"/>
      <c r="U517" s="221"/>
      <c r="V517" s="221"/>
      <c r="W517" s="221"/>
      <c r="X517" s="221"/>
      <c r="Y517" s="221"/>
      <c r="Z517" s="210"/>
      <c r="AA517" s="210"/>
      <c r="AB517" s="210"/>
      <c r="AC517" s="210"/>
      <c r="AD517" s="210"/>
      <c r="AE517" s="210"/>
      <c r="AF517" s="210"/>
      <c r="AG517" s="210" t="s">
        <v>212</v>
      </c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43" t="str">
        <f>C517</f>
        <v>Náklady na ztížené provádění stavebních prací v důsledku nepřerušeného provozu na staveništi nebo v případech nepřerušeného provozu v objektech v nichž se stavební práce provádí.</v>
      </c>
      <c r="BB517" s="210"/>
      <c r="BC517" s="210"/>
      <c r="BD517" s="210"/>
      <c r="BE517" s="210"/>
      <c r="BF517" s="210"/>
      <c r="BG517" s="210"/>
      <c r="BH517" s="210"/>
    </row>
    <row r="518" spans="1:60" outlineLevel="1" x14ac:dyDescent="0.25">
      <c r="A518" s="235">
        <v>136</v>
      </c>
      <c r="B518" s="236" t="s">
        <v>706</v>
      </c>
      <c r="C518" s="256" t="s">
        <v>707</v>
      </c>
      <c r="D518" s="237" t="s">
        <v>691</v>
      </c>
      <c r="E518" s="238">
        <v>1</v>
      </c>
      <c r="F518" s="239"/>
      <c r="G518" s="240">
        <f>ROUND(E518*F518,2)</f>
        <v>0</v>
      </c>
      <c r="H518" s="239"/>
      <c r="I518" s="240">
        <f>ROUND(E518*H518,2)</f>
        <v>0</v>
      </c>
      <c r="J518" s="239"/>
      <c r="K518" s="240">
        <f>ROUND(E518*J518,2)</f>
        <v>0</v>
      </c>
      <c r="L518" s="240">
        <v>21</v>
      </c>
      <c r="M518" s="240">
        <f>G518*(1+L518/100)</f>
        <v>0</v>
      </c>
      <c r="N518" s="238">
        <v>0</v>
      </c>
      <c r="O518" s="238">
        <f>ROUND(E518*N518,2)</f>
        <v>0</v>
      </c>
      <c r="P518" s="238">
        <v>0</v>
      </c>
      <c r="Q518" s="238">
        <f>ROUND(E518*P518,2)</f>
        <v>0</v>
      </c>
      <c r="R518" s="240"/>
      <c r="S518" s="240" t="s">
        <v>172</v>
      </c>
      <c r="T518" s="241" t="s">
        <v>312</v>
      </c>
      <c r="U518" s="221">
        <v>0</v>
      </c>
      <c r="V518" s="221">
        <f>ROUND(E518*U518,2)</f>
        <v>0</v>
      </c>
      <c r="W518" s="221"/>
      <c r="X518" s="221" t="s">
        <v>693</v>
      </c>
      <c r="Y518" s="221" t="s">
        <v>174</v>
      </c>
      <c r="Z518" s="210"/>
      <c r="AA518" s="210"/>
      <c r="AB518" s="210"/>
      <c r="AC518" s="210"/>
      <c r="AD518" s="210"/>
      <c r="AE518" s="210"/>
      <c r="AF518" s="210"/>
      <c r="AG518" s="210" t="s">
        <v>704</v>
      </c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2" x14ac:dyDescent="0.25">
      <c r="A519" s="217"/>
      <c r="B519" s="218"/>
      <c r="C519" s="259" t="s">
        <v>708</v>
      </c>
      <c r="D519" s="244"/>
      <c r="E519" s="244"/>
      <c r="F519" s="244"/>
      <c r="G519" s="244"/>
      <c r="H519" s="221"/>
      <c r="I519" s="221"/>
      <c r="J519" s="221"/>
      <c r="K519" s="221"/>
      <c r="L519" s="221"/>
      <c r="M519" s="221"/>
      <c r="N519" s="220"/>
      <c r="O519" s="220"/>
      <c r="P519" s="220"/>
      <c r="Q519" s="220"/>
      <c r="R519" s="221"/>
      <c r="S519" s="221"/>
      <c r="T519" s="221"/>
      <c r="U519" s="221"/>
      <c r="V519" s="221"/>
      <c r="W519" s="221"/>
      <c r="X519" s="221"/>
      <c r="Y519" s="221"/>
      <c r="Z519" s="210"/>
      <c r="AA519" s="210"/>
      <c r="AB519" s="210"/>
      <c r="AC519" s="210"/>
      <c r="AD519" s="210"/>
      <c r="AE519" s="210"/>
      <c r="AF519" s="210"/>
      <c r="AG519" s="210" t="s">
        <v>212</v>
      </c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x14ac:dyDescent="0.25">
      <c r="A520" s="228" t="s">
        <v>166</v>
      </c>
      <c r="B520" s="229" t="s">
        <v>138</v>
      </c>
      <c r="C520" s="255" t="s">
        <v>28</v>
      </c>
      <c r="D520" s="230"/>
      <c r="E520" s="231"/>
      <c r="F520" s="232"/>
      <c r="G520" s="232">
        <f>SUMIF(AG521:AG522,"&lt;&gt;NOR",G521:G522)</f>
        <v>0</v>
      </c>
      <c r="H520" s="232"/>
      <c r="I520" s="232">
        <f>SUM(I521:I522)</f>
        <v>0</v>
      </c>
      <c r="J520" s="232"/>
      <c r="K520" s="232">
        <f>SUM(K521:K522)</f>
        <v>0</v>
      </c>
      <c r="L520" s="232"/>
      <c r="M520" s="232">
        <f>SUM(M521:M522)</f>
        <v>0</v>
      </c>
      <c r="N520" s="231"/>
      <c r="O520" s="231">
        <f>SUM(O521:O522)</f>
        <v>0</v>
      </c>
      <c r="P520" s="231"/>
      <c r="Q520" s="231">
        <f>SUM(Q521:Q522)</f>
        <v>0</v>
      </c>
      <c r="R520" s="232"/>
      <c r="S520" s="232"/>
      <c r="T520" s="233"/>
      <c r="U520" s="227"/>
      <c r="V520" s="227">
        <f>SUM(V521:V522)</f>
        <v>0</v>
      </c>
      <c r="W520" s="227"/>
      <c r="X520" s="227"/>
      <c r="Y520" s="227"/>
      <c r="AG520" t="s">
        <v>167</v>
      </c>
    </row>
    <row r="521" spans="1:60" outlineLevel="1" x14ac:dyDescent="0.25">
      <c r="A521" s="235">
        <v>137</v>
      </c>
      <c r="B521" s="236" t="s">
        <v>709</v>
      </c>
      <c r="C521" s="256" t="s">
        <v>710</v>
      </c>
      <c r="D521" s="237" t="s">
        <v>691</v>
      </c>
      <c r="E521" s="238">
        <v>1</v>
      </c>
      <c r="F521" s="239"/>
      <c r="G521" s="240">
        <f>ROUND(E521*F521,2)</f>
        <v>0</v>
      </c>
      <c r="H521" s="239"/>
      <c r="I521" s="240">
        <f>ROUND(E521*H521,2)</f>
        <v>0</v>
      </c>
      <c r="J521" s="239"/>
      <c r="K521" s="240">
        <f>ROUND(E521*J521,2)</f>
        <v>0</v>
      </c>
      <c r="L521" s="240">
        <v>21</v>
      </c>
      <c r="M521" s="240">
        <f>G521*(1+L521/100)</f>
        <v>0</v>
      </c>
      <c r="N521" s="238">
        <v>0</v>
      </c>
      <c r="O521" s="238">
        <f>ROUND(E521*N521,2)</f>
        <v>0</v>
      </c>
      <c r="P521" s="238">
        <v>0</v>
      </c>
      <c r="Q521" s="238">
        <f>ROUND(E521*P521,2)</f>
        <v>0</v>
      </c>
      <c r="R521" s="240"/>
      <c r="S521" s="240" t="s">
        <v>172</v>
      </c>
      <c r="T521" s="241" t="s">
        <v>312</v>
      </c>
      <c r="U521" s="221">
        <v>0</v>
      </c>
      <c r="V521" s="221">
        <f>ROUND(E521*U521,2)</f>
        <v>0</v>
      </c>
      <c r="W521" s="221"/>
      <c r="X521" s="221" t="s">
        <v>693</v>
      </c>
      <c r="Y521" s="221" t="s">
        <v>174</v>
      </c>
      <c r="Z521" s="210"/>
      <c r="AA521" s="210"/>
      <c r="AB521" s="210"/>
      <c r="AC521" s="210"/>
      <c r="AD521" s="210"/>
      <c r="AE521" s="210"/>
      <c r="AF521" s="210"/>
      <c r="AG521" s="210" t="s">
        <v>704</v>
      </c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ht="31.2" outlineLevel="2" x14ac:dyDescent="0.25">
      <c r="A522" s="217"/>
      <c r="B522" s="218"/>
      <c r="C522" s="259" t="s">
        <v>711</v>
      </c>
      <c r="D522" s="244"/>
      <c r="E522" s="244"/>
      <c r="F522" s="244"/>
      <c r="G522" s="244"/>
      <c r="H522" s="221"/>
      <c r="I522" s="221"/>
      <c r="J522" s="221"/>
      <c r="K522" s="221"/>
      <c r="L522" s="221"/>
      <c r="M522" s="221"/>
      <c r="N522" s="220"/>
      <c r="O522" s="220"/>
      <c r="P522" s="220"/>
      <c r="Q522" s="220"/>
      <c r="R522" s="221"/>
      <c r="S522" s="221"/>
      <c r="T522" s="221"/>
      <c r="U522" s="221"/>
      <c r="V522" s="221"/>
      <c r="W522" s="221"/>
      <c r="X522" s="221"/>
      <c r="Y522" s="221"/>
      <c r="Z522" s="210"/>
      <c r="AA522" s="210"/>
      <c r="AB522" s="210"/>
      <c r="AC522" s="210"/>
      <c r="AD522" s="210"/>
      <c r="AE522" s="210"/>
      <c r="AF522" s="210"/>
      <c r="AG522" s="210" t="s">
        <v>212</v>
      </c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43" t="str">
        <f>C522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522" s="210"/>
      <c r="BC522" s="210"/>
      <c r="BD522" s="210"/>
      <c r="BE522" s="210"/>
      <c r="BF522" s="210"/>
      <c r="BG522" s="210"/>
      <c r="BH522" s="210"/>
    </row>
    <row r="523" spans="1:60" x14ac:dyDescent="0.25">
      <c r="A523" s="3"/>
      <c r="B523" s="4"/>
      <c r="C523" s="265"/>
      <c r="D523" s="6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AE523">
        <v>12</v>
      </c>
      <c r="AF523">
        <v>21</v>
      </c>
      <c r="AG523" t="s">
        <v>152</v>
      </c>
    </row>
    <row r="524" spans="1:60" x14ac:dyDescent="0.25">
      <c r="A524" s="213"/>
      <c r="B524" s="214" t="s">
        <v>29</v>
      </c>
      <c r="C524" s="266"/>
      <c r="D524" s="215"/>
      <c r="E524" s="216"/>
      <c r="F524" s="216"/>
      <c r="G524" s="234">
        <f>G8+G13+G28+G87+G93+G131+G142+G153+G233+G236+G282+G292+G309+G317+G334+G351+G368+G396+G438+G463+G477+G499+G509+G520</f>
        <v>0</v>
      </c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AE524">
        <f>SUMIF(L7:L522,AE523,G7:G522)</f>
        <v>0</v>
      </c>
      <c r="AF524">
        <f>SUMIF(L7:L522,AF523,G7:G522)</f>
        <v>0</v>
      </c>
      <c r="AG524" t="s">
        <v>712</v>
      </c>
    </row>
    <row r="525" spans="1:60" x14ac:dyDescent="0.25">
      <c r="C525" s="267"/>
      <c r="D525" s="10"/>
      <c r="AG525" t="s">
        <v>713</v>
      </c>
    </row>
    <row r="526" spans="1:60" x14ac:dyDescent="0.25">
      <c r="D526" s="10"/>
    </row>
    <row r="527" spans="1:60" x14ac:dyDescent="0.25">
      <c r="D527" s="10"/>
    </row>
    <row r="528" spans="1:60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auuDvjd6xO49+XazBUYn3IA16pVNY8l2qBX3TRUkzfHkFjJ449HIHUwWKGgslo3szMT/obaAJj1dLbNdFY709w==" saltValue="wvbaC5CrHxxv+gYwG7pAUQ==" spinCount="100000" sheet="1" formatRows="0"/>
  <mergeCells count="71">
    <mergeCell ref="C513:G513"/>
    <mergeCell ref="C515:G515"/>
    <mergeCell ref="C517:G517"/>
    <mergeCell ref="C519:G519"/>
    <mergeCell ref="C522:G522"/>
    <mergeCell ref="C475:G475"/>
    <mergeCell ref="C501:G501"/>
    <mergeCell ref="C504:G504"/>
    <mergeCell ref="C505:G505"/>
    <mergeCell ref="C507:G507"/>
    <mergeCell ref="C511:G511"/>
    <mergeCell ref="C398:G398"/>
    <mergeCell ref="C404:G404"/>
    <mergeCell ref="C416:G416"/>
    <mergeCell ref="C437:G437"/>
    <mergeCell ref="C440:G440"/>
    <mergeCell ref="C468:G468"/>
    <mergeCell ref="C311:G311"/>
    <mergeCell ref="C312:G312"/>
    <mergeCell ref="C316:G316"/>
    <mergeCell ref="C333:G333"/>
    <mergeCell ref="C379:G379"/>
    <mergeCell ref="C395:G395"/>
    <mergeCell ref="C272:G272"/>
    <mergeCell ref="C281:G281"/>
    <mergeCell ref="C291:G291"/>
    <mergeCell ref="C297:G297"/>
    <mergeCell ref="C301:G301"/>
    <mergeCell ref="C308:G308"/>
    <mergeCell ref="C214:G214"/>
    <mergeCell ref="C228:G228"/>
    <mergeCell ref="C235:G235"/>
    <mergeCell ref="C238:G238"/>
    <mergeCell ref="C242:G242"/>
    <mergeCell ref="C247:G247"/>
    <mergeCell ref="C189:G189"/>
    <mergeCell ref="C192:G192"/>
    <mergeCell ref="C195:G195"/>
    <mergeCell ref="C198:G198"/>
    <mergeCell ref="C201:G201"/>
    <mergeCell ref="C213:G213"/>
    <mergeCell ref="C155:G155"/>
    <mergeCell ref="C159:G159"/>
    <mergeCell ref="C172:G172"/>
    <mergeCell ref="C176:G176"/>
    <mergeCell ref="C184:G184"/>
    <mergeCell ref="C185:G185"/>
    <mergeCell ref="C95:G95"/>
    <mergeCell ref="C100:G100"/>
    <mergeCell ref="C108:G108"/>
    <mergeCell ref="C116:G116"/>
    <mergeCell ref="C120:G120"/>
    <mergeCell ref="C127:G127"/>
    <mergeCell ref="C45:G45"/>
    <mergeCell ref="C48:G48"/>
    <mergeCell ref="C51:G51"/>
    <mergeCell ref="C81:G81"/>
    <mergeCell ref="C89:G89"/>
    <mergeCell ref="C90:G90"/>
    <mergeCell ref="C19:G19"/>
    <mergeCell ref="C24:G24"/>
    <mergeCell ref="C30:G30"/>
    <mergeCell ref="C36:G36"/>
    <mergeCell ref="C39:G39"/>
    <mergeCell ref="C42:G42"/>
    <mergeCell ref="A1:G1"/>
    <mergeCell ref="C2:G2"/>
    <mergeCell ref="C3:G3"/>
    <mergeCell ref="C4:G4"/>
    <mergeCell ref="C10:G10"/>
    <mergeCell ref="C15:G1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CB79E-A67C-4E88-A064-10408F0D50D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5.05" customHeight="1" x14ac:dyDescent="0.25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143</v>
      </c>
    </row>
    <row r="5" spans="1:60" x14ac:dyDescent="0.25">
      <c r="D5" s="10"/>
    </row>
    <row r="6" spans="1:60" ht="39.6" x14ac:dyDescent="0.25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8" t="s">
        <v>166</v>
      </c>
      <c r="B8" s="229" t="s">
        <v>132</v>
      </c>
      <c r="C8" s="255" t="s">
        <v>133</v>
      </c>
      <c r="D8" s="230"/>
      <c r="E8" s="231"/>
      <c r="F8" s="232"/>
      <c r="G8" s="232">
        <f>SUMIF(AG9:AG58,"&lt;&gt;NOR",G9:G58)</f>
        <v>0</v>
      </c>
      <c r="H8" s="232"/>
      <c r="I8" s="232">
        <f>SUM(I9:I58)</f>
        <v>0</v>
      </c>
      <c r="J8" s="232"/>
      <c r="K8" s="232">
        <f>SUM(K9:K58)</f>
        <v>0</v>
      </c>
      <c r="L8" s="232"/>
      <c r="M8" s="232">
        <f>SUM(M9:M58)</f>
        <v>0</v>
      </c>
      <c r="N8" s="231"/>
      <c r="O8" s="231">
        <f>SUM(O9:O58)</f>
        <v>0.16000000000000003</v>
      </c>
      <c r="P8" s="231"/>
      <c r="Q8" s="231">
        <f>SUM(Q9:Q58)</f>
        <v>0</v>
      </c>
      <c r="R8" s="232"/>
      <c r="S8" s="232"/>
      <c r="T8" s="233"/>
      <c r="U8" s="227"/>
      <c r="V8" s="227">
        <f>SUM(V9:V58)</f>
        <v>133.71999999999997</v>
      </c>
      <c r="W8" s="227"/>
      <c r="X8" s="227"/>
      <c r="Y8" s="227"/>
      <c r="AG8" t="s">
        <v>167</v>
      </c>
    </row>
    <row r="9" spans="1:60" outlineLevel="1" x14ac:dyDescent="0.25">
      <c r="A9" s="248">
        <v>1</v>
      </c>
      <c r="B9" s="249" t="s">
        <v>714</v>
      </c>
      <c r="C9" s="264" t="s">
        <v>715</v>
      </c>
      <c r="D9" s="250" t="s">
        <v>207</v>
      </c>
      <c r="E9" s="251">
        <v>18</v>
      </c>
      <c r="F9" s="252"/>
      <c r="G9" s="253">
        <f>ROUND(E9*F9,2)</f>
        <v>0</v>
      </c>
      <c r="H9" s="252"/>
      <c r="I9" s="253">
        <f>ROUND(E9*H9,2)</f>
        <v>0</v>
      </c>
      <c r="J9" s="252"/>
      <c r="K9" s="253">
        <f>ROUND(E9*J9,2)</f>
        <v>0</v>
      </c>
      <c r="L9" s="253">
        <v>21</v>
      </c>
      <c r="M9" s="253">
        <f>G9*(1+L9/100)</f>
        <v>0</v>
      </c>
      <c r="N9" s="251">
        <v>5.5999999999999995E-4</v>
      </c>
      <c r="O9" s="251">
        <f>ROUND(E9*N9,2)</f>
        <v>0.01</v>
      </c>
      <c r="P9" s="251">
        <v>0</v>
      </c>
      <c r="Q9" s="251">
        <f>ROUND(E9*P9,2)</f>
        <v>0</v>
      </c>
      <c r="R9" s="253"/>
      <c r="S9" s="253" t="s">
        <v>311</v>
      </c>
      <c r="T9" s="254" t="s">
        <v>692</v>
      </c>
      <c r="U9" s="221">
        <v>0.1</v>
      </c>
      <c r="V9" s="221">
        <f>ROUND(E9*U9,2)</f>
        <v>1.8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716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5">
      <c r="A10" s="248">
        <v>2</v>
      </c>
      <c r="B10" s="249" t="s">
        <v>717</v>
      </c>
      <c r="C10" s="264" t="s">
        <v>718</v>
      </c>
      <c r="D10" s="250" t="s">
        <v>207</v>
      </c>
      <c r="E10" s="251">
        <v>245</v>
      </c>
      <c r="F10" s="252"/>
      <c r="G10" s="253">
        <f>ROUND(E10*F10,2)</f>
        <v>0</v>
      </c>
      <c r="H10" s="252"/>
      <c r="I10" s="253">
        <f>ROUND(E10*H10,2)</f>
        <v>0</v>
      </c>
      <c r="J10" s="252"/>
      <c r="K10" s="253">
        <f>ROUND(E10*J10,2)</f>
        <v>0</v>
      </c>
      <c r="L10" s="253">
        <v>21</v>
      </c>
      <c r="M10" s="253">
        <f>G10*(1+L10/100)</f>
        <v>0</v>
      </c>
      <c r="N10" s="251">
        <v>1.6000000000000001E-4</v>
      </c>
      <c r="O10" s="251">
        <f>ROUND(E10*N10,2)</f>
        <v>0.04</v>
      </c>
      <c r="P10" s="251">
        <v>0</v>
      </c>
      <c r="Q10" s="251">
        <f>ROUND(E10*P10,2)</f>
        <v>0</v>
      </c>
      <c r="R10" s="253"/>
      <c r="S10" s="253" t="s">
        <v>311</v>
      </c>
      <c r="T10" s="254" t="s">
        <v>692</v>
      </c>
      <c r="U10" s="221">
        <v>7.0000000000000007E-2</v>
      </c>
      <c r="V10" s="221">
        <f>ROUND(E10*U10,2)</f>
        <v>17.149999999999999</v>
      </c>
      <c r="W10" s="221"/>
      <c r="X10" s="221" t="s">
        <v>173</v>
      </c>
      <c r="Y10" s="221" t="s">
        <v>174</v>
      </c>
      <c r="Z10" s="210"/>
      <c r="AA10" s="210"/>
      <c r="AB10" s="210"/>
      <c r="AC10" s="210"/>
      <c r="AD10" s="210"/>
      <c r="AE10" s="210"/>
      <c r="AF10" s="210"/>
      <c r="AG10" s="210" t="s">
        <v>716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48">
        <v>3</v>
      </c>
      <c r="B11" s="249" t="s">
        <v>719</v>
      </c>
      <c r="C11" s="264" t="s">
        <v>720</v>
      </c>
      <c r="D11" s="250" t="s">
        <v>207</v>
      </c>
      <c r="E11" s="251">
        <v>130</v>
      </c>
      <c r="F11" s="252"/>
      <c r="G11" s="253">
        <f>ROUND(E11*F11,2)</f>
        <v>0</v>
      </c>
      <c r="H11" s="252"/>
      <c r="I11" s="253">
        <f>ROUND(E11*H11,2)</f>
        <v>0</v>
      </c>
      <c r="J11" s="252"/>
      <c r="K11" s="253">
        <f>ROUND(E11*J11,2)</f>
        <v>0</v>
      </c>
      <c r="L11" s="253">
        <v>21</v>
      </c>
      <c r="M11" s="253">
        <f>G11*(1+L11/100)</f>
        <v>0</v>
      </c>
      <c r="N11" s="251">
        <v>2.2000000000000001E-4</v>
      </c>
      <c r="O11" s="251">
        <f>ROUND(E11*N11,2)</f>
        <v>0.03</v>
      </c>
      <c r="P11" s="251">
        <v>0</v>
      </c>
      <c r="Q11" s="251">
        <f>ROUND(E11*P11,2)</f>
        <v>0</v>
      </c>
      <c r="R11" s="253"/>
      <c r="S11" s="253" t="s">
        <v>311</v>
      </c>
      <c r="T11" s="254" t="s">
        <v>692</v>
      </c>
      <c r="U11" s="221">
        <v>7.0000000000000007E-2</v>
      </c>
      <c r="V11" s="221">
        <f>ROUND(E11*U11,2)</f>
        <v>9.1</v>
      </c>
      <c r="W11" s="221"/>
      <c r="X11" s="221" t="s">
        <v>173</v>
      </c>
      <c r="Y11" s="221" t="s">
        <v>174</v>
      </c>
      <c r="Z11" s="210"/>
      <c r="AA11" s="210"/>
      <c r="AB11" s="210"/>
      <c r="AC11" s="210"/>
      <c r="AD11" s="210"/>
      <c r="AE11" s="210"/>
      <c r="AF11" s="210"/>
      <c r="AG11" s="210" t="s">
        <v>716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48">
        <v>4</v>
      </c>
      <c r="B12" s="249" t="s">
        <v>721</v>
      </c>
      <c r="C12" s="264" t="s">
        <v>722</v>
      </c>
      <c r="D12" s="250" t="s">
        <v>207</v>
      </c>
      <c r="E12" s="251">
        <v>115</v>
      </c>
      <c r="F12" s="252"/>
      <c r="G12" s="253">
        <f>ROUND(E12*F12,2)</f>
        <v>0</v>
      </c>
      <c r="H12" s="252"/>
      <c r="I12" s="253">
        <f>ROUND(E12*H12,2)</f>
        <v>0</v>
      </c>
      <c r="J12" s="252"/>
      <c r="K12" s="253">
        <f>ROUND(E12*J12,2)</f>
        <v>0</v>
      </c>
      <c r="L12" s="253">
        <v>21</v>
      </c>
      <c r="M12" s="253">
        <f>G12*(1+L12/100)</f>
        <v>0</v>
      </c>
      <c r="N12" s="251">
        <v>2.1000000000000001E-4</v>
      </c>
      <c r="O12" s="251">
        <f>ROUND(E12*N12,2)</f>
        <v>0.02</v>
      </c>
      <c r="P12" s="251">
        <v>0</v>
      </c>
      <c r="Q12" s="251">
        <f>ROUND(E12*P12,2)</f>
        <v>0</v>
      </c>
      <c r="R12" s="253"/>
      <c r="S12" s="253" t="s">
        <v>311</v>
      </c>
      <c r="T12" s="254" t="s">
        <v>692</v>
      </c>
      <c r="U12" s="221">
        <v>7.0000000000000007E-2</v>
      </c>
      <c r="V12" s="221">
        <f>ROUND(E12*U12,2)</f>
        <v>8.0500000000000007</v>
      </c>
      <c r="W12" s="221"/>
      <c r="X12" s="221" t="s">
        <v>173</v>
      </c>
      <c r="Y12" s="221" t="s">
        <v>174</v>
      </c>
      <c r="Z12" s="210"/>
      <c r="AA12" s="210"/>
      <c r="AB12" s="210"/>
      <c r="AC12" s="210"/>
      <c r="AD12" s="210"/>
      <c r="AE12" s="210"/>
      <c r="AF12" s="210"/>
      <c r="AG12" s="210" t="s">
        <v>716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0.399999999999999" outlineLevel="1" x14ac:dyDescent="0.25">
      <c r="A13" s="248">
        <v>5</v>
      </c>
      <c r="B13" s="249" t="s">
        <v>723</v>
      </c>
      <c r="C13" s="264" t="s">
        <v>724</v>
      </c>
      <c r="D13" s="250" t="s">
        <v>207</v>
      </c>
      <c r="E13" s="251">
        <v>93</v>
      </c>
      <c r="F13" s="252"/>
      <c r="G13" s="253">
        <f>ROUND(E13*F13,2)</f>
        <v>0</v>
      </c>
      <c r="H13" s="252"/>
      <c r="I13" s="253">
        <f>ROUND(E13*H13,2)</f>
        <v>0</v>
      </c>
      <c r="J13" s="252"/>
      <c r="K13" s="253">
        <f>ROUND(E13*J13,2)</f>
        <v>0</v>
      </c>
      <c r="L13" s="253">
        <v>21</v>
      </c>
      <c r="M13" s="253">
        <f>G13*(1+L13/100)</f>
        <v>0</v>
      </c>
      <c r="N13" s="251">
        <v>9.0000000000000006E-5</v>
      </c>
      <c r="O13" s="251">
        <f>ROUND(E13*N13,2)</f>
        <v>0.01</v>
      </c>
      <c r="P13" s="251">
        <v>0</v>
      </c>
      <c r="Q13" s="251">
        <f>ROUND(E13*P13,2)</f>
        <v>0</v>
      </c>
      <c r="R13" s="253"/>
      <c r="S13" s="253" t="s">
        <v>311</v>
      </c>
      <c r="T13" s="254" t="s">
        <v>692</v>
      </c>
      <c r="U13" s="221">
        <v>6.4149999999999999E-2</v>
      </c>
      <c r="V13" s="221">
        <f>ROUND(E13*U13,2)</f>
        <v>5.97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716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5">
      <c r="A14" s="248">
        <v>6</v>
      </c>
      <c r="B14" s="249" t="s">
        <v>725</v>
      </c>
      <c r="C14" s="264" t="s">
        <v>726</v>
      </c>
      <c r="D14" s="250" t="s">
        <v>207</v>
      </c>
      <c r="E14" s="251">
        <v>18</v>
      </c>
      <c r="F14" s="252"/>
      <c r="G14" s="253">
        <f>ROUND(E14*F14,2)</f>
        <v>0</v>
      </c>
      <c r="H14" s="252"/>
      <c r="I14" s="253">
        <f>ROUND(E14*H14,2)</f>
        <v>0</v>
      </c>
      <c r="J14" s="252"/>
      <c r="K14" s="253">
        <f>ROUND(E14*J14,2)</f>
        <v>0</v>
      </c>
      <c r="L14" s="253">
        <v>21</v>
      </c>
      <c r="M14" s="253">
        <f>G14*(1+L14/100)</f>
        <v>0</v>
      </c>
      <c r="N14" s="251">
        <v>1.2999999999999999E-4</v>
      </c>
      <c r="O14" s="251">
        <f>ROUND(E14*N14,2)</f>
        <v>0</v>
      </c>
      <c r="P14" s="251">
        <v>0</v>
      </c>
      <c r="Q14" s="251">
        <f>ROUND(E14*P14,2)</f>
        <v>0</v>
      </c>
      <c r="R14" s="253"/>
      <c r="S14" s="253" t="s">
        <v>311</v>
      </c>
      <c r="T14" s="254" t="s">
        <v>692</v>
      </c>
      <c r="U14" s="221">
        <v>4.6670000000000003E-2</v>
      </c>
      <c r="V14" s="221">
        <f>ROUND(E14*U14,2)</f>
        <v>0.84</v>
      </c>
      <c r="W14" s="221"/>
      <c r="X14" s="221" t="s">
        <v>173</v>
      </c>
      <c r="Y14" s="221" t="s">
        <v>174</v>
      </c>
      <c r="Z14" s="210"/>
      <c r="AA14" s="210"/>
      <c r="AB14" s="210"/>
      <c r="AC14" s="210"/>
      <c r="AD14" s="210"/>
      <c r="AE14" s="210"/>
      <c r="AF14" s="210"/>
      <c r="AG14" s="210" t="s">
        <v>716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48">
        <v>7</v>
      </c>
      <c r="B15" s="249" t="s">
        <v>727</v>
      </c>
      <c r="C15" s="264" t="s">
        <v>728</v>
      </c>
      <c r="D15" s="250" t="s">
        <v>207</v>
      </c>
      <c r="E15" s="251">
        <v>35</v>
      </c>
      <c r="F15" s="252"/>
      <c r="G15" s="253">
        <f>ROUND(E15*F15,2)</f>
        <v>0</v>
      </c>
      <c r="H15" s="252"/>
      <c r="I15" s="253">
        <f>ROUND(E15*H15,2)</f>
        <v>0</v>
      </c>
      <c r="J15" s="252"/>
      <c r="K15" s="253">
        <f>ROUND(E15*J15,2)</f>
        <v>0</v>
      </c>
      <c r="L15" s="253">
        <v>21</v>
      </c>
      <c r="M15" s="253">
        <f>G15*(1+L15/100)</f>
        <v>0</v>
      </c>
      <c r="N15" s="251">
        <v>6.9999999999999994E-5</v>
      </c>
      <c r="O15" s="251">
        <f>ROUND(E15*N15,2)</f>
        <v>0</v>
      </c>
      <c r="P15" s="251">
        <v>0</v>
      </c>
      <c r="Q15" s="251">
        <f>ROUND(E15*P15,2)</f>
        <v>0</v>
      </c>
      <c r="R15" s="253"/>
      <c r="S15" s="253" t="s">
        <v>311</v>
      </c>
      <c r="T15" s="254" t="s">
        <v>692</v>
      </c>
      <c r="U15" s="221">
        <v>4.6670000000000003E-2</v>
      </c>
      <c r="V15" s="221">
        <f>ROUND(E15*U15,2)</f>
        <v>1.63</v>
      </c>
      <c r="W15" s="221"/>
      <c r="X15" s="221" t="s">
        <v>173</v>
      </c>
      <c r="Y15" s="221" t="s">
        <v>174</v>
      </c>
      <c r="Z15" s="210"/>
      <c r="AA15" s="210"/>
      <c r="AB15" s="210"/>
      <c r="AC15" s="210"/>
      <c r="AD15" s="210"/>
      <c r="AE15" s="210"/>
      <c r="AF15" s="210"/>
      <c r="AG15" s="210" t="s">
        <v>716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48">
        <v>8</v>
      </c>
      <c r="B16" s="249" t="s">
        <v>729</v>
      </c>
      <c r="C16" s="264" t="s">
        <v>730</v>
      </c>
      <c r="D16" s="250" t="s">
        <v>207</v>
      </c>
      <c r="E16" s="251">
        <v>140</v>
      </c>
      <c r="F16" s="252"/>
      <c r="G16" s="253">
        <f>ROUND(E16*F16,2)</f>
        <v>0</v>
      </c>
      <c r="H16" s="252"/>
      <c r="I16" s="253">
        <f>ROUND(E16*H16,2)</f>
        <v>0</v>
      </c>
      <c r="J16" s="252"/>
      <c r="K16" s="253">
        <f>ROUND(E16*J16,2)</f>
        <v>0</v>
      </c>
      <c r="L16" s="253">
        <v>21</v>
      </c>
      <c r="M16" s="253">
        <f>G16*(1+L16/100)</f>
        <v>0</v>
      </c>
      <c r="N16" s="251">
        <v>5.0000000000000002E-5</v>
      </c>
      <c r="O16" s="251">
        <f>ROUND(E16*N16,2)</f>
        <v>0.01</v>
      </c>
      <c r="P16" s="251">
        <v>0</v>
      </c>
      <c r="Q16" s="251">
        <f>ROUND(E16*P16,2)</f>
        <v>0</v>
      </c>
      <c r="R16" s="253"/>
      <c r="S16" s="253" t="s">
        <v>311</v>
      </c>
      <c r="T16" s="254" t="s">
        <v>692</v>
      </c>
      <c r="U16" s="221">
        <v>4.6670000000000003E-2</v>
      </c>
      <c r="V16" s="221">
        <f>ROUND(E16*U16,2)</f>
        <v>6.53</v>
      </c>
      <c r="W16" s="221"/>
      <c r="X16" s="221" t="s">
        <v>173</v>
      </c>
      <c r="Y16" s="221" t="s">
        <v>174</v>
      </c>
      <c r="Z16" s="210"/>
      <c r="AA16" s="210"/>
      <c r="AB16" s="210"/>
      <c r="AC16" s="210"/>
      <c r="AD16" s="210"/>
      <c r="AE16" s="210"/>
      <c r="AF16" s="210"/>
      <c r="AG16" s="210" t="s">
        <v>716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48">
        <v>9</v>
      </c>
      <c r="B17" s="249" t="s">
        <v>731</v>
      </c>
      <c r="C17" s="264" t="s">
        <v>732</v>
      </c>
      <c r="D17" s="250" t="s">
        <v>207</v>
      </c>
      <c r="E17" s="251">
        <v>3</v>
      </c>
      <c r="F17" s="252"/>
      <c r="G17" s="253">
        <f>ROUND(E17*F17,2)</f>
        <v>0</v>
      </c>
      <c r="H17" s="252"/>
      <c r="I17" s="253">
        <f>ROUND(E17*H17,2)</f>
        <v>0</v>
      </c>
      <c r="J17" s="252"/>
      <c r="K17" s="253">
        <f>ROUND(E17*J17,2)</f>
        <v>0</v>
      </c>
      <c r="L17" s="253">
        <v>21</v>
      </c>
      <c r="M17" s="253">
        <f>G17*(1+L17/100)</f>
        <v>0</v>
      </c>
      <c r="N17" s="251">
        <v>1.2E-4</v>
      </c>
      <c r="O17" s="251">
        <f>ROUND(E17*N17,2)</f>
        <v>0</v>
      </c>
      <c r="P17" s="251">
        <v>0</v>
      </c>
      <c r="Q17" s="251">
        <f>ROUND(E17*P17,2)</f>
        <v>0</v>
      </c>
      <c r="R17" s="253"/>
      <c r="S17" s="253" t="s">
        <v>311</v>
      </c>
      <c r="T17" s="254" t="s">
        <v>692</v>
      </c>
      <c r="U17" s="221">
        <v>9.0499999999999997E-2</v>
      </c>
      <c r="V17" s="221">
        <f>ROUND(E17*U17,2)</f>
        <v>0.27</v>
      </c>
      <c r="W17" s="221"/>
      <c r="X17" s="221" t="s">
        <v>173</v>
      </c>
      <c r="Y17" s="221" t="s">
        <v>174</v>
      </c>
      <c r="Z17" s="210"/>
      <c r="AA17" s="210"/>
      <c r="AB17" s="210"/>
      <c r="AC17" s="210"/>
      <c r="AD17" s="210"/>
      <c r="AE17" s="210"/>
      <c r="AF17" s="210"/>
      <c r="AG17" s="210" t="s">
        <v>716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48">
        <v>10</v>
      </c>
      <c r="B18" s="249" t="s">
        <v>733</v>
      </c>
      <c r="C18" s="264" t="s">
        <v>734</v>
      </c>
      <c r="D18" s="250" t="s">
        <v>207</v>
      </c>
      <c r="E18" s="251">
        <v>3</v>
      </c>
      <c r="F18" s="252"/>
      <c r="G18" s="253">
        <f>ROUND(E18*F18,2)</f>
        <v>0</v>
      </c>
      <c r="H18" s="252"/>
      <c r="I18" s="253">
        <f>ROUND(E18*H18,2)</f>
        <v>0</v>
      </c>
      <c r="J18" s="252"/>
      <c r="K18" s="253">
        <f>ROUND(E18*J18,2)</f>
        <v>0</v>
      </c>
      <c r="L18" s="253">
        <v>21</v>
      </c>
      <c r="M18" s="253">
        <f>G18*(1+L18/100)</f>
        <v>0</v>
      </c>
      <c r="N18" s="251">
        <v>1.8000000000000001E-4</v>
      </c>
      <c r="O18" s="251">
        <f>ROUND(E18*N18,2)</f>
        <v>0</v>
      </c>
      <c r="P18" s="251">
        <v>0</v>
      </c>
      <c r="Q18" s="251">
        <f>ROUND(E18*P18,2)</f>
        <v>0</v>
      </c>
      <c r="R18" s="253"/>
      <c r="S18" s="253" t="s">
        <v>311</v>
      </c>
      <c r="T18" s="254" t="s">
        <v>692</v>
      </c>
      <c r="U18" s="221">
        <v>9.0499999999999997E-2</v>
      </c>
      <c r="V18" s="221">
        <f>ROUND(E18*U18,2)</f>
        <v>0.27</v>
      </c>
      <c r="W18" s="221"/>
      <c r="X18" s="221" t="s">
        <v>173</v>
      </c>
      <c r="Y18" s="221" t="s">
        <v>174</v>
      </c>
      <c r="Z18" s="210"/>
      <c r="AA18" s="210"/>
      <c r="AB18" s="210"/>
      <c r="AC18" s="210"/>
      <c r="AD18" s="210"/>
      <c r="AE18" s="210"/>
      <c r="AF18" s="210"/>
      <c r="AG18" s="210" t="s">
        <v>716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48">
        <v>11</v>
      </c>
      <c r="B19" s="249" t="s">
        <v>735</v>
      </c>
      <c r="C19" s="264" t="s">
        <v>736</v>
      </c>
      <c r="D19" s="250" t="s">
        <v>189</v>
      </c>
      <c r="E19" s="251">
        <v>2</v>
      </c>
      <c r="F19" s="252"/>
      <c r="G19" s="253">
        <f>ROUND(E19*F19,2)</f>
        <v>0</v>
      </c>
      <c r="H19" s="252"/>
      <c r="I19" s="253">
        <f>ROUND(E19*H19,2)</f>
        <v>0</v>
      </c>
      <c r="J19" s="252"/>
      <c r="K19" s="253">
        <f>ROUND(E19*J19,2)</f>
        <v>0</v>
      </c>
      <c r="L19" s="253">
        <v>21</v>
      </c>
      <c r="M19" s="253">
        <f>G19*(1+L19/100)</f>
        <v>0</v>
      </c>
      <c r="N19" s="251">
        <v>0</v>
      </c>
      <c r="O19" s="251">
        <f>ROUND(E19*N19,2)</f>
        <v>0</v>
      </c>
      <c r="P19" s="251">
        <v>0</v>
      </c>
      <c r="Q19" s="251">
        <f>ROUND(E19*P19,2)</f>
        <v>0</v>
      </c>
      <c r="R19" s="253"/>
      <c r="S19" s="253" t="s">
        <v>311</v>
      </c>
      <c r="T19" s="254" t="s">
        <v>692</v>
      </c>
      <c r="U19" s="221">
        <v>8.2170000000000007E-2</v>
      </c>
      <c r="V19" s="221">
        <f>ROUND(E19*U19,2)</f>
        <v>0.16</v>
      </c>
      <c r="W19" s="221"/>
      <c r="X19" s="221" t="s">
        <v>173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716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48">
        <v>12</v>
      </c>
      <c r="B20" s="249" t="s">
        <v>737</v>
      </c>
      <c r="C20" s="264" t="s">
        <v>738</v>
      </c>
      <c r="D20" s="250" t="s">
        <v>189</v>
      </c>
      <c r="E20" s="251">
        <v>12</v>
      </c>
      <c r="F20" s="252"/>
      <c r="G20" s="253">
        <f>ROUND(E20*F20,2)</f>
        <v>0</v>
      </c>
      <c r="H20" s="252"/>
      <c r="I20" s="253">
        <f>ROUND(E20*H20,2)</f>
        <v>0</v>
      </c>
      <c r="J20" s="252"/>
      <c r="K20" s="253">
        <f>ROUND(E20*J20,2)</f>
        <v>0</v>
      </c>
      <c r="L20" s="253">
        <v>21</v>
      </c>
      <c r="M20" s="253">
        <f>G20*(1+L20/100)</f>
        <v>0</v>
      </c>
      <c r="N20" s="251">
        <v>0</v>
      </c>
      <c r="O20" s="251">
        <f>ROUND(E20*N20,2)</f>
        <v>0</v>
      </c>
      <c r="P20" s="251">
        <v>0</v>
      </c>
      <c r="Q20" s="251">
        <f>ROUND(E20*P20,2)</f>
        <v>0</v>
      </c>
      <c r="R20" s="253"/>
      <c r="S20" s="253" t="s">
        <v>311</v>
      </c>
      <c r="T20" s="254" t="s">
        <v>692</v>
      </c>
      <c r="U20" s="221">
        <v>0.05</v>
      </c>
      <c r="V20" s="221">
        <f>ROUND(E20*U20,2)</f>
        <v>0.6</v>
      </c>
      <c r="W20" s="221"/>
      <c r="X20" s="221" t="s">
        <v>173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716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48">
        <v>13</v>
      </c>
      <c r="B21" s="249" t="s">
        <v>739</v>
      </c>
      <c r="C21" s="264" t="s">
        <v>740</v>
      </c>
      <c r="D21" s="250" t="s">
        <v>189</v>
      </c>
      <c r="E21" s="251">
        <v>59</v>
      </c>
      <c r="F21" s="252"/>
      <c r="G21" s="253">
        <f>ROUND(E21*F21,2)</f>
        <v>0</v>
      </c>
      <c r="H21" s="252"/>
      <c r="I21" s="253">
        <f>ROUND(E21*H21,2)</f>
        <v>0</v>
      </c>
      <c r="J21" s="252"/>
      <c r="K21" s="253">
        <f>ROUND(E21*J21,2)</f>
        <v>0</v>
      </c>
      <c r="L21" s="253">
        <v>21</v>
      </c>
      <c r="M21" s="253">
        <f>G21*(1+L21/100)</f>
        <v>0</v>
      </c>
      <c r="N21" s="251">
        <v>0</v>
      </c>
      <c r="O21" s="251">
        <f>ROUND(E21*N21,2)</f>
        <v>0</v>
      </c>
      <c r="P21" s="251">
        <v>0</v>
      </c>
      <c r="Q21" s="251">
        <f>ROUND(E21*P21,2)</f>
        <v>0</v>
      </c>
      <c r="R21" s="253"/>
      <c r="S21" s="253" t="s">
        <v>311</v>
      </c>
      <c r="T21" s="254" t="s">
        <v>692</v>
      </c>
      <c r="U21" s="221">
        <v>5.0500000000000003E-2</v>
      </c>
      <c r="V21" s="221">
        <f>ROUND(E21*U21,2)</f>
        <v>2.98</v>
      </c>
      <c r="W21" s="221"/>
      <c r="X21" s="221" t="s">
        <v>173</v>
      </c>
      <c r="Y21" s="221" t="s">
        <v>174</v>
      </c>
      <c r="Z21" s="210"/>
      <c r="AA21" s="210"/>
      <c r="AB21" s="210"/>
      <c r="AC21" s="210"/>
      <c r="AD21" s="210"/>
      <c r="AE21" s="210"/>
      <c r="AF21" s="210"/>
      <c r="AG21" s="210" t="s">
        <v>716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48">
        <v>14</v>
      </c>
      <c r="B22" s="249" t="s">
        <v>741</v>
      </c>
      <c r="C22" s="264" t="s">
        <v>742</v>
      </c>
      <c r="D22" s="250" t="s">
        <v>189</v>
      </c>
      <c r="E22" s="251">
        <v>2</v>
      </c>
      <c r="F22" s="252"/>
      <c r="G22" s="253">
        <f>ROUND(E22*F22,2)</f>
        <v>0</v>
      </c>
      <c r="H22" s="252"/>
      <c r="I22" s="253">
        <f>ROUND(E22*H22,2)</f>
        <v>0</v>
      </c>
      <c r="J22" s="252"/>
      <c r="K22" s="253">
        <f>ROUND(E22*J22,2)</f>
        <v>0</v>
      </c>
      <c r="L22" s="253">
        <v>21</v>
      </c>
      <c r="M22" s="253">
        <f>G22*(1+L22/100)</f>
        <v>0</v>
      </c>
      <c r="N22" s="251">
        <v>0</v>
      </c>
      <c r="O22" s="251">
        <f>ROUND(E22*N22,2)</f>
        <v>0</v>
      </c>
      <c r="P22" s="251">
        <v>0</v>
      </c>
      <c r="Q22" s="251">
        <f>ROUND(E22*P22,2)</f>
        <v>0</v>
      </c>
      <c r="R22" s="253"/>
      <c r="S22" s="253" t="s">
        <v>311</v>
      </c>
      <c r="T22" s="254" t="s">
        <v>692</v>
      </c>
      <c r="U22" s="221">
        <v>0.42166999999999999</v>
      </c>
      <c r="V22" s="221">
        <f>ROUND(E22*U22,2)</f>
        <v>0.84</v>
      </c>
      <c r="W22" s="221"/>
      <c r="X22" s="221" t="s">
        <v>173</v>
      </c>
      <c r="Y22" s="221" t="s">
        <v>174</v>
      </c>
      <c r="Z22" s="210"/>
      <c r="AA22" s="210"/>
      <c r="AB22" s="210"/>
      <c r="AC22" s="210"/>
      <c r="AD22" s="210"/>
      <c r="AE22" s="210"/>
      <c r="AF22" s="210"/>
      <c r="AG22" s="210" t="s">
        <v>716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48">
        <v>15</v>
      </c>
      <c r="B23" s="249" t="s">
        <v>743</v>
      </c>
      <c r="C23" s="264" t="s">
        <v>744</v>
      </c>
      <c r="D23" s="250" t="s">
        <v>189</v>
      </c>
      <c r="E23" s="251">
        <v>4</v>
      </c>
      <c r="F23" s="252"/>
      <c r="G23" s="253">
        <f>ROUND(E23*F23,2)</f>
        <v>0</v>
      </c>
      <c r="H23" s="252"/>
      <c r="I23" s="253">
        <f>ROUND(E23*H23,2)</f>
        <v>0</v>
      </c>
      <c r="J23" s="252"/>
      <c r="K23" s="253">
        <f>ROUND(E23*J23,2)</f>
        <v>0</v>
      </c>
      <c r="L23" s="253">
        <v>21</v>
      </c>
      <c r="M23" s="253">
        <f>G23*(1+L23/100)</f>
        <v>0</v>
      </c>
      <c r="N23" s="251">
        <v>0</v>
      </c>
      <c r="O23" s="251">
        <f>ROUND(E23*N23,2)</f>
        <v>0</v>
      </c>
      <c r="P23" s="251">
        <v>0</v>
      </c>
      <c r="Q23" s="251">
        <f>ROUND(E23*P23,2)</f>
        <v>0</v>
      </c>
      <c r="R23" s="253"/>
      <c r="S23" s="253" t="s">
        <v>311</v>
      </c>
      <c r="T23" s="254" t="s">
        <v>692</v>
      </c>
      <c r="U23" s="221">
        <v>0</v>
      </c>
      <c r="V23" s="221">
        <f>ROUND(E23*U23,2)</f>
        <v>0</v>
      </c>
      <c r="W23" s="221"/>
      <c r="X23" s="221" t="s">
        <v>474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745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5">
      <c r="A24" s="248">
        <v>16</v>
      </c>
      <c r="B24" s="249" t="s">
        <v>746</v>
      </c>
      <c r="C24" s="264" t="s">
        <v>747</v>
      </c>
      <c r="D24" s="250" t="s">
        <v>189</v>
      </c>
      <c r="E24" s="251">
        <v>24</v>
      </c>
      <c r="F24" s="252"/>
      <c r="G24" s="253">
        <f>ROUND(E24*F24,2)</f>
        <v>0</v>
      </c>
      <c r="H24" s="252"/>
      <c r="I24" s="253">
        <f>ROUND(E24*H24,2)</f>
        <v>0</v>
      </c>
      <c r="J24" s="252"/>
      <c r="K24" s="253">
        <f>ROUND(E24*J24,2)</f>
        <v>0</v>
      </c>
      <c r="L24" s="253">
        <v>21</v>
      </c>
      <c r="M24" s="253">
        <f>G24*(1+L24/100)</f>
        <v>0</v>
      </c>
      <c r="N24" s="251">
        <v>9.0000000000000006E-5</v>
      </c>
      <c r="O24" s="251">
        <f>ROUND(E24*N24,2)</f>
        <v>0</v>
      </c>
      <c r="P24" s="251">
        <v>0</v>
      </c>
      <c r="Q24" s="251">
        <f>ROUND(E24*P24,2)</f>
        <v>0</v>
      </c>
      <c r="R24" s="253"/>
      <c r="S24" s="253" t="s">
        <v>311</v>
      </c>
      <c r="T24" s="254" t="s">
        <v>692</v>
      </c>
      <c r="U24" s="221">
        <v>0.39017000000000002</v>
      </c>
      <c r="V24" s="221">
        <f>ROUND(E24*U24,2)</f>
        <v>9.36</v>
      </c>
      <c r="W24" s="221"/>
      <c r="X24" s="221" t="s">
        <v>173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716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48">
        <v>17</v>
      </c>
      <c r="B25" s="249" t="s">
        <v>748</v>
      </c>
      <c r="C25" s="264" t="s">
        <v>749</v>
      </c>
      <c r="D25" s="250" t="s">
        <v>189</v>
      </c>
      <c r="E25" s="251">
        <v>15</v>
      </c>
      <c r="F25" s="252"/>
      <c r="G25" s="253">
        <f>ROUND(E25*F25,2)</f>
        <v>0</v>
      </c>
      <c r="H25" s="252"/>
      <c r="I25" s="253">
        <f>ROUND(E25*H25,2)</f>
        <v>0</v>
      </c>
      <c r="J25" s="252"/>
      <c r="K25" s="253">
        <f>ROUND(E25*J25,2)</f>
        <v>0</v>
      </c>
      <c r="L25" s="253">
        <v>21</v>
      </c>
      <c r="M25" s="253">
        <f>G25*(1+L25/100)</f>
        <v>0</v>
      </c>
      <c r="N25" s="251">
        <v>3.0000000000000001E-5</v>
      </c>
      <c r="O25" s="251">
        <f>ROUND(E25*N25,2)</f>
        <v>0</v>
      </c>
      <c r="P25" s="251">
        <v>0</v>
      </c>
      <c r="Q25" s="251">
        <f>ROUND(E25*P25,2)</f>
        <v>0</v>
      </c>
      <c r="R25" s="253"/>
      <c r="S25" s="253" t="s">
        <v>311</v>
      </c>
      <c r="T25" s="254" t="s">
        <v>692</v>
      </c>
      <c r="U25" s="221">
        <v>0.14130000000000001</v>
      </c>
      <c r="V25" s="221">
        <f>ROUND(E25*U25,2)</f>
        <v>2.12</v>
      </c>
      <c r="W25" s="221"/>
      <c r="X25" s="221" t="s">
        <v>173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716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48">
        <v>18</v>
      </c>
      <c r="B26" s="249" t="s">
        <v>750</v>
      </c>
      <c r="C26" s="264" t="s">
        <v>751</v>
      </c>
      <c r="D26" s="250" t="s">
        <v>189</v>
      </c>
      <c r="E26" s="251">
        <v>3</v>
      </c>
      <c r="F26" s="252"/>
      <c r="G26" s="253">
        <f>ROUND(E26*F26,2)</f>
        <v>0</v>
      </c>
      <c r="H26" s="252"/>
      <c r="I26" s="253">
        <f>ROUND(E26*H26,2)</f>
        <v>0</v>
      </c>
      <c r="J26" s="252"/>
      <c r="K26" s="253">
        <f>ROUND(E26*J26,2)</f>
        <v>0</v>
      </c>
      <c r="L26" s="253">
        <v>21</v>
      </c>
      <c r="M26" s="253">
        <f>G26*(1+L26/100)</f>
        <v>0</v>
      </c>
      <c r="N26" s="251">
        <v>3.0000000000000001E-5</v>
      </c>
      <c r="O26" s="251">
        <f>ROUND(E26*N26,2)</f>
        <v>0</v>
      </c>
      <c r="P26" s="251">
        <v>0</v>
      </c>
      <c r="Q26" s="251">
        <f>ROUND(E26*P26,2)</f>
        <v>0</v>
      </c>
      <c r="R26" s="253"/>
      <c r="S26" s="253" t="s">
        <v>311</v>
      </c>
      <c r="T26" s="254" t="s">
        <v>692</v>
      </c>
      <c r="U26" s="221">
        <v>0.14130000000000001</v>
      </c>
      <c r="V26" s="221">
        <f>ROUND(E26*U26,2)</f>
        <v>0.42</v>
      </c>
      <c r="W26" s="221"/>
      <c r="X26" s="221" t="s">
        <v>173</v>
      </c>
      <c r="Y26" s="221" t="s">
        <v>174</v>
      </c>
      <c r="Z26" s="210"/>
      <c r="AA26" s="210"/>
      <c r="AB26" s="210"/>
      <c r="AC26" s="210"/>
      <c r="AD26" s="210"/>
      <c r="AE26" s="210"/>
      <c r="AF26" s="210"/>
      <c r="AG26" s="210" t="s">
        <v>716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5">
      <c r="A27" s="248">
        <v>19</v>
      </c>
      <c r="B27" s="249" t="s">
        <v>752</v>
      </c>
      <c r="C27" s="264" t="s">
        <v>753</v>
      </c>
      <c r="D27" s="250" t="s">
        <v>189</v>
      </c>
      <c r="E27" s="251">
        <v>4</v>
      </c>
      <c r="F27" s="252"/>
      <c r="G27" s="253">
        <f>ROUND(E27*F27,2)</f>
        <v>0</v>
      </c>
      <c r="H27" s="252"/>
      <c r="I27" s="253">
        <f>ROUND(E27*H27,2)</f>
        <v>0</v>
      </c>
      <c r="J27" s="252"/>
      <c r="K27" s="253">
        <f>ROUND(E27*J27,2)</f>
        <v>0</v>
      </c>
      <c r="L27" s="253">
        <v>21</v>
      </c>
      <c r="M27" s="253">
        <f>G27*(1+L27/100)</f>
        <v>0</v>
      </c>
      <c r="N27" s="251">
        <v>9.0000000000000006E-5</v>
      </c>
      <c r="O27" s="251">
        <f>ROUND(E27*N27,2)</f>
        <v>0</v>
      </c>
      <c r="P27" s="251">
        <v>0</v>
      </c>
      <c r="Q27" s="251">
        <f>ROUND(E27*P27,2)</f>
        <v>0</v>
      </c>
      <c r="R27" s="253"/>
      <c r="S27" s="253" t="s">
        <v>311</v>
      </c>
      <c r="T27" s="254" t="s">
        <v>692</v>
      </c>
      <c r="U27" s="221">
        <v>0.39017000000000002</v>
      </c>
      <c r="V27" s="221">
        <f>ROUND(E27*U27,2)</f>
        <v>1.56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716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5">
      <c r="A28" s="248">
        <v>20</v>
      </c>
      <c r="B28" s="249" t="s">
        <v>754</v>
      </c>
      <c r="C28" s="264" t="s">
        <v>755</v>
      </c>
      <c r="D28" s="250" t="s">
        <v>189</v>
      </c>
      <c r="E28" s="251">
        <v>4</v>
      </c>
      <c r="F28" s="252"/>
      <c r="G28" s="253">
        <f>ROUND(E28*F28,2)</f>
        <v>0</v>
      </c>
      <c r="H28" s="252"/>
      <c r="I28" s="253">
        <f>ROUND(E28*H28,2)</f>
        <v>0</v>
      </c>
      <c r="J28" s="252"/>
      <c r="K28" s="253">
        <f>ROUND(E28*J28,2)</f>
        <v>0</v>
      </c>
      <c r="L28" s="253">
        <v>21</v>
      </c>
      <c r="M28" s="253">
        <f>G28*(1+L28/100)</f>
        <v>0</v>
      </c>
      <c r="N28" s="251">
        <v>1.0000000000000001E-5</v>
      </c>
      <c r="O28" s="251">
        <f>ROUND(E28*N28,2)</f>
        <v>0</v>
      </c>
      <c r="P28" s="251">
        <v>0</v>
      </c>
      <c r="Q28" s="251">
        <f>ROUND(E28*P28,2)</f>
        <v>0</v>
      </c>
      <c r="R28" s="253"/>
      <c r="S28" s="253" t="s">
        <v>311</v>
      </c>
      <c r="T28" s="254" t="s">
        <v>692</v>
      </c>
      <c r="U28" s="221">
        <v>0</v>
      </c>
      <c r="V28" s="221">
        <f>ROUND(E28*U28,2)</f>
        <v>0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716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48">
        <v>21</v>
      </c>
      <c r="B29" s="249" t="s">
        <v>756</v>
      </c>
      <c r="C29" s="264" t="s">
        <v>757</v>
      </c>
      <c r="D29" s="250" t="s">
        <v>189</v>
      </c>
      <c r="E29" s="251">
        <v>1</v>
      </c>
      <c r="F29" s="252"/>
      <c r="G29" s="253">
        <f>ROUND(E29*F29,2)</f>
        <v>0</v>
      </c>
      <c r="H29" s="252"/>
      <c r="I29" s="253">
        <f>ROUND(E29*H29,2)</f>
        <v>0</v>
      </c>
      <c r="J29" s="252"/>
      <c r="K29" s="253">
        <f>ROUND(E29*J29,2)</f>
        <v>0</v>
      </c>
      <c r="L29" s="253">
        <v>21</v>
      </c>
      <c r="M29" s="253">
        <f>G29*(1+L29/100)</f>
        <v>0</v>
      </c>
      <c r="N29" s="251">
        <v>2.2000000000000001E-3</v>
      </c>
      <c r="O29" s="251">
        <f>ROUND(E29*N29,2)</f>
        <v>0</v>
      </c>
      <c r="P29" s="251">
        <v>0</v>
      </c>
      <c r="Q29" s="251">
        <f>ROUND(E29*P29,2)</f>
        <v>0</v>
      </c>
      <c r="R29" s="253"/>
      <c r="S29" s="253" t="s">
        <v>311</v>
      </c>
      <c r="T29" s="254" t="s">
        <v>692</v>
      </c>
      <c r="U29" s="221">
        <v>0</v>
      </c>
      <c r="V29" s="221">
        <f>ROUND(E29*U29,2)</f>
        <v>0</v>
      </c>
      <c r="W29" s="221"/>
      <c r="X29" s="221" t="s">
        <v>173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716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5">
      <c r="A30" s="248">
        <v>22</v>
      </c>
      <c r="B30" s="249" t="s">
        <v>758</v>
      </c>
      <c r="C30" s="264" t="s">
        <v>759</v>
      </c>
      <c r="D30" s="250" t="s">
        <v>189</v>
      </c>
      <c r="E30" s="251">
        <v>1</v>
      </c>
      <c r="F30" s="252"/>
      <c r="G30" s="253">
        <f>ROUND(E30*F30,2)</f>
        <v>0</v>
      </c>
      <c r="H30" s="252"/>
      <c r="I30" s="253">
        <f>ROUND(E30*H30,2)</f>
        <v>0</v>
      </c>
      <c r="J30" s="252"/>
      <c r="K30" s="253">
        <f>ROUND(E30*J30,2)</f>
        <v>0</v>
      </c>
      <c r="L30" s="253">
        <v>21</v>
      </c>
      <c r="M30" s="253">
        <f>G30*(1+L30/100)</f>
        <v>0</v>
      </c>
      <c r="N30" s="251">
        <v>2.2000000000000001E-3</v>
      </c>
      <c r="O30" s="251">
        <f>ROUND(E30*N30,2)</f>
        <v>0</v>
      </c>
      <c r="P30" s="251">
        <v>0</v>
      </c>
      <c r="Q30" s="251">
        <f>ROUND(E30*P30,2)</f>
        <v>0</v>
      </c>
      <c r="R30" s="253"/>
      <c r="S30" s="253" t="s">
        <v>311</v>
      </c>
      <c r="T30" s="254" t="s">
        <v>692</v>
      </c>
      <c r="U30" s="221">
        <v>0</v>
      </c>
      <c r="V30" s="221">
        <f>ROUND(E30*U30,2)</f>
        <v>0</v>
      </c>
      <c r="W30" s="221"/>
      <c r="X30" s="221" t="s">
        <v>173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716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5">
      <c r="A31" s="248">
        <v>23</v>
      </c>
      <c r="B31" s="249" t="s">
        <v>760</v>
      </c>
      <c r="C31" s="264" t="s">
        <v>761</v>
      </c>
      <c r="D31" s="250" t="s">
        <v>189</v>
      </c>
      <c r="E31" s="251">
        <v>1</v>
      </c>
      <c r="F31" s="252"/>
      <c r="G31" s="253">
        <f>ROUND(E31*F31,2)</f>
        <v>0</v>
      </c>
      <c r="H31" s="252"/>
      <c r="I31" s="253">
        <f>ROUND(E31*H31,2)</f>
        <v>0</v>
      </c>
      <c r="J31" s="252"/>
      <c r="K31" s="253">
        <f>ROUND(E31*J31,2)</f>
        <v>0</v>
      </c>
      <c r="L31" s="253">
        <v>21</v>
      </c>
      <c r="M31" s="253">
        <f>G31*(1+L31/100)</f>
        <v>0</v>
      </c>
      <c r="N31" s="251">
        <v>0</v>
      </c>
      <c r="O31" s="251">
        <f>ROUND(E31*N31,2)</f>
        <v>0</v>
      </c>
      <c r="P31" s="251">
        <v>0</v>
      </c>
      <c r="Q31" s="251">
        <f>ROUND(E31*P31,2)</f>
        <v>0</v>
      </c>
      <c r="R31" s="253"/>
      <c r="S31" s="253" t="s">
        <v>311</v>
      </c>
      <c r="T31" s="254" t="s">
        <v>692</v>
      </c>
      <c r="U31" s="221">
        <v>0.66</v>
      </c>
      <c r="V31" s="221">
        <f>ROUND(E31*U31,2)</f>
        <v>0.66</v>
      </c>
      <c r="W31" s="221"/>
      <c r="X31" s="221" t="s">
        <v>173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716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48">
        <v>24</v>
      </c>
      <c r="B32" s="249" t="s">
        <v>762</v>
      </c>
      <c r="C32" s="264" t="s">
        <v>763</v>
      </c>
      <c r="D32" s="250" t="s">
        <v>189</v>
      </c>
      <c r="E32" s="251">
        <v>24</v>
      </c>
      <c r="F32" s="252"/>
      <c r="G32" s="253">
        <f>ROUND(E32*F32,2)</f>
        <v>0</v>
      </c>
      <c r="H32" s="252"/>
      <c r="I32" s="253">
        <f>ROUND(E32*H32,2)</f>
        <v>0</v>
      </c>
      <c r="J32" s="252"/>
      <c r="K32" s="253">
        <f>ROUND(E32*J32,2)</f>
        <v>0</v>
      </c>
      <c r="L32" s="253">
        <v>21</v>
      </c>
      <c r="M32" s="253">
        <f>G32*(1+L32/100)</f>
        <v>0</v>
      </c>
      <c r="N32" s="251">
        <v>0</v>
      </c>
      <c r="O32" s="251">
        <f>ROUND(E32*N32,2)</f>
        <v>0</v>
      </c>
      <c r="P32" s="251">
        <v>0</v>
      </c>
      <c r="Q32" s="251">
        <f>ROUND(E32*P32,2)</f>
        <v>0</v>
      </c>
      <c r="R32" s="253"/>
      <c r="S32" s="253" t="s">
        <v>311</v>
      </c>
      <c r="T32" s="254" t="s">
        <v>692</v>
      </c>
      <c r="U32" s="221">
        <v>0.45</v>
      </c>
      <c r="V32" s="221">
        <f>ROUND(E32*U32,2)</f>
        <v>10.8</v>
      </c>
      <c r="W32" s="221"/>
      <c r="X32" s="221" t="s">
        <v>173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716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48">
        <v>25</v>
      </c>
      <c r="B33" s="249" t="s">
        <v>764</v>
      </c>
      <c r="C33" s="264" t="s">
        <v>765</v>
      </c>
      <c r="D33" s="250" t="s">
        <v>189</v>
      </c>
      <c r="E33" s="251">
        <v>6</v>
      </c>
      <c r="F33" s="252"/>
      <c r="G33" s="253">
        <f>ROUND(E33*F33,2)</f>
        <v>0</v>
      </c>
      <c r="H33" s="252"/>
      <c r="I33" s="253">
        <f>ROUND(E33*H33,2)</f>
        <v>0</v>
      </c>
      <c r="J33" s="252"/>
      <c r="K33" s="253">
        <f>ROUND(E33*J33,2)</f>
        <v>0</v>
      </c>
      <c r="L33" s="253">
        <v>21</v>
      </c>
      <c r="M33" s="253">
        <f>G33*(1+L33/100)</f>
        <v>0</v>
      </c>
      <c r="N33" s="251">
        <v>0</v>
      </c>
      <c r="O33" s="251">
        <f>ROUND(E33*N33,2)</f>
        <v>0</v>
      </c>
      <c r="P33" s="251">
        <v>0</v>
      </c>
      <c r="Q33" s="251">
        <f>ROUND(E33*P33,2)</f>
        <v>0</v>
      </c>
      <c r="R33" s="253"/>
      <c r="S33" s="253" t="s">
        <v>311</v>
      </c>
      <c r="T33" s="254" t="s">
        <v>692</v>
      </c>
      <c r="U33" s="221">
        <v>0.45</v>
      </c>
      <c r="V33" s="221">
        <f>ROUND(E33*U33,2)</f>
        <v>2.7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716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0.399999999999999" outlineLevel="1" x14ac:dyDescent="0.25">
      <c r="A34" s="248">
        <v>26</v>
      </c>
      <c r="B34" s="249" t="s">
        <v>766</v>
      </c>
      <c r="C34" s="264" t="s">
        <v>767</v>
      </c>
      <c r="D34" s="250" t="s">
        <v>189</v>
      </c>
      <c r="E34" s="251">
        <v>8</v>
      </c>
      <c r="F34" s="252"/>
      <c r="G34" s="253">
        <f>ROUND(E34*F34,2)</f>
        <v>0</v>
      </c>
      <c r="H34" s="252"/>
      <c r="I34" s="253">
        <f>ROUND(E34*H34,2)</f>
        <v>0</v>
      </c>
      <c r="J34" s="252"/>
      <c r="K34" s="253">
        <f>ROUND(E34*J34,2)</f>
        <v>0</v>
      </c>
      <c r="L34" s="253">
        <v>21</v>
      </c>
      <c r="M34" s="253">
        <f>G34*(1+L34/100)</f>
        <v>0</v>
      </c>
      <c r="N34" s="251">
        <v>1E-4</v>
      </c>
      <c r="O34" s="251">
        <f>ROUND(E34*N34,2)</f>
        <v>0</v>
      </c>
      <c r="P34" s="251">
        <v>0</v>
      </c>
      <c r="Q34" s="251">
        <f>ROUND(E34*P34,2)</f>
        <v>0</v>
      </c>
      <c r="R34" s="253"/>
      <c r="S34" s="253" t="s">
        <v>311</v>
      </c>
      <c r="T34" s="254" t="s">
        <v>692</v>
      </c>
      <c r="U34" s="221">
        <v>0.249</v>
      </c>
      <c r="V34" s="221">
        <f>ROUND(E34*U34,2)</f>
        <v>1.99</v>
      </c>
      <c r="W34" s="221"/>
      <c r="X34" s="221" t="s">
        <v>173</v>
      </c>
      <c r="Y34" s="221" t="s">
        <v>174</v>
      </c>
      <c r="Z34" s="210"/>
      <c r="AA34" s="210"/>
      <c r="AB34" s="210"/>
      <c r="AC34" s="210"/>
      <c r="AD34" s="210"/>
      <c r="AE34" s="210"/>
      <c r="AF34" s="210"/>
      <c r="AG34" s="210" t="s">
        <v>716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48">
        <v>27</v>
      </c>
      <c r="B35" s="249" t="s">
        <v>768</v>
      </c>
      <c r="C35" s="264" t="s">
        <v>769</v>
      </c>
      <c r="D35" s="250" t="s">
        <v>189</v>
      </c>
      <c r="E35" s="251">
        <v>3</v>
      </c>
      <c r="F35" s="252"/>
      <c r="G35" s="253">
        <f>ROUND(E35*F35,2)</f>
        <v>0</v>
      </c>
      <c r="H35" s="252"/>
      <c r="I35" s="253">
        <f>ROUND(E35*H35,2)</f>
        <v>0</v>
      </c>
      <c r="J35" s="252"/>
      <c r="K35" s="253">
        <f>ROUND(E35*J35,2)</f>
        <v>0</v>
      </c>
      <c r="L35" s="253">
        <v>21</v>
      </c>
      <c r="M35" s="253">
        <f>G35*(1+L35/100)</f>
        <v>0</v>
      </c>
      <c r="N35" s="251">
        <v>0</v>
      </c>
      <c r="O35" s="251">
        <f>ROUND(E35*N35,2)</f>
        <v>0</v>
      </c>
      <c r="P35" s="251">
        <v>0</v>
      </c>
      <c r="Q35" s="251">
        <f>ROUND(E35*P35,2)</f>
        <v>0</v>
      </c>
      <c r="R35" s="253"/>
      <c r="S35" s="253" t="s">
        <v>311</v>
      </c>
      <c r="T35" s="254" t="s">
        <v>692</v>
      </c>
      <c r="U35" s="221">
        <v>0.14749999999999999</v>
      </c>
      <c r="V35" s="221">
        <f>ROUND(E35*U35,2)</f>
        <v>0.44</v>
      </c>
      <c r="W35" s="221"/>
      <c r="X35" s="221" t="s">
        <v>173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716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5">
      <c r="A36" s="248">
        <v>28</v>
      </c>
      <c r="B36" s="249" t="s">
        <v>770</v>
      </c>
      <c r="C36" s="264" t="s">
        <v>771</v>
      </c>
      <c r="D36" s="250" t="s">
        <v>189</v>
      </c>
      <c r="E36" s="251">
        <v>2</v>
      </c>
      <c r="F36" s="252"/>
      <c r="G36" s="253">
        <f>ROUND(E36*F36,2)</f>
        <v>0</v>
      </c>
      <c r="H36" s="252"/>
      <c r="I36" s="253">
        <f>ROUND(E36*H36,2)</f>
        <v>0</v>
      </c>
      <c r="J36" s="252"/>
      <c r="K36" s="253">
        <f>ROUND(E36*J36,2)</f>
        <v>0</v>
      </c>
      <c r="L36" s="253">
        <v>21</v>
      </c>
      <c r="M36" s="253">
        <f>G36*(1+L36/100)</f>
        <v>0</v>
      </c>
      <c r="N36" s="251">
        <v>0</v>
      </c>
      <c r="O36" s="251">
        <f>ROUND(E36*N36,2)</f>
        <v>0</v>
      </c>
      <c r="P36" s="251">
        <v>0</v>
      </c>
      <c r="Q36" s="251">
        <f>ROUND(E36*P36,2)</f>
        <v>0</v>
      </c>
      <c r="R36" s="253"/>
      <c r="S36" s="253" t="s">
        <v>311</v>
      </c>
      <c r="T36" s="254" t="s">
        <v>692</v>
      </c>
      <c r="U36" s="221">
        <v>0.14749999999999999</v>
      </c>
      <c r="V36" s="221">
        <f>ROUND(E36*U36,2)</f>
        <v>0.3</v>
      </c>
      <c r="W36" s="221"/>
      <c r="X36" s="221" t="s">
        <v>173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716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48">
        <v>29</v>
      </c>
      <c r="B37" s="249" t="s">
        <v>772</v>
      </c>
      <c r="C37" s="264" t="s">
        <v>773</v>
      </c>
      <c r="D37" s="250" t="s">
        <v>189</v>
      </c>
      <c r="E37" s="251">
        <v>8</v>
      </c>
      <c r="F37" s="252"/>
      <c r="G37" s="253">
        <f>ROUND(E37*F37,2)</f>
        <v>0</v>
      </c>
      <c r="H37" s="252"/>
      <c r="I37" s="253">
        <f>ROUND(E37*H37,2)</f>
        <v>0</v>
      </c>
      <c r="J37" s="252"/>
      <c r="K37" s="253">
        <f>ROUND(E37*J37,2)</f>
        <v>0</v>
      </c>
      <c r="L37" s="253">
        <v>21</v>
      </c>
      <c r="M37" s="253">
        <f>G37*(1+L37/100)</f>
        <v>0</v>
      </c>
      <c r="N37" s="251">
        <v>0</v>
      </c>
      <c r="O37" s="251">
        <f>ROUND(E37*N37,2)</f>
        <v>0</v>
      </c>
      <c r="P37" s="251">
        <v>0</v>
      </c>
      <c r="Q37" s="251">
        <f>ROUND(E37*P37,2)</f>
        <v>0</v>
      </c>
      <c r="R37" s="253"/>
      <c r="S37" s="253" t="s">
        <v>311</v>
      </c>
      <c r="T37" s="254" t="s">
        <v>692</v>
      </c>
      <c r="U37" s="221">
        <v>0.16866999999999999</v>
      </c>
      <c r="V37" s="221">
        <f>ROUND(E37*U37,2)</f>
        <v>1.35</v>
      </c>
      <c r="W37" s="221"/>
      <c r="X37" s="221" t="s">
        <v>173</v>
      </c>
      <c r="Y37" s="221" t="s">
        <v>174</v>
      </c>
      <c r="Z37" s="210"/>
      <c r="AA37" s="210"/>
      <c r="AB37" s="210"/>
      <c r="AC37" s="210"/>
      <c r="AD37" s="210"/>
      <c r="AE37" s="210"/>
      <c r="AF37" s="210"/>
      <c r="AG37" s="210" t="s">
        <v>716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48">
        <v>30</v>
      </c>
      <c r="B38" s="249" t="s">
        <v>774</v>
      </c>
      <c r="C38" s="264" t="s">
        <v>775</v>
      </c>
      <c r="D38" s="250" t="s">
        <v>189</v>
      </c>
      <c r="E38" s="251">
        <v>1</v>
      </c>
      <c r="F38" s="252"/>
      <c r="G38" s="253">
        <f>ROUND(E38*F38,2)</f>
        <v>0</v>
      </c>
      <c r="H38" s="252"/>
      <c r="I38" s="253">
        <f>ROUND(E38*H38,2)</f>
        <v>0</v>
      </c>
      <c r="J38" s="252"/>
      <c r="K38" s="253">
        <f>ROUND(E38*J38,2)</f>
        <v>0</v>
      </c>
      <c r="L38" s="253">
        <v>21</v>
      </c>
      <c r="M38" s="253">
        <f>G38*(1+L38/100)</f>
        <v>0</v>
      </c>
      <c r="N38" s="251">
        <v>5.0000000000000002E-5</v>
      </c>
      <c r="O38" s="251">
        <f>ROUND(E38*N38,2)</f>
        <v>0</v>
      </c>
      <c r="P38" s="251">
        <v>0</v>
      </c>
      <c r="Q38" s="251">
        <f>ROUND(E38*P38,2)</f>
        <v>0</v>
      </c>
      <c r="R38" s="253"/>
      <c r="S38" s="253" t="s">
        <v>311</v>
      </c>
      <c r="T38" s="254" t="s">
        <v>692</v>
      </c>
      <c r="U38" s="221">
        <v>0</v>
      </c>
      <c r="V38" s="221">
        <f>ROUND(E38*U38,2)</f>
        <v>0</v>
      </c>
      <c r="W38" s="221"/>
      <c r="X38" s="221" t="s">
        <v>474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745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48">
        <v>31</v>
      </c>
      <c r="B39" s="249" t="s">
        <v>776</v>
      </c>
      <c r="C39" s="264" t="s">
        <v>777</v>
      </c>
      <c r="D39" s="250" t="s">
        <v>189</v>
      </c>
      <c r="E39" s="251">
        <v>6</v>
      </c>
      <c r="F39" s="252"/>
      <c r="G39" s="253">
        <f>ROUND(E39*F39,2)</f>
        <v>0</v>
      </c>
      <c r="H39" s="252"/>
      <c r="I39" s="253">
        <f>ROUND(E39*H39,2)</f>
        <v>0</v>
      </c>
      <c r="J39" s="252"/>
      <c r="K39" s="253">
        <f>ROUND(E39*J39,2)</f>
        <v>0</v>
      </c>
      <c r="L39" s="253">
        <v>21</v>
      </c>
      <c r="M39" s="253">
        <f>G39*(1+L39/100)</f>
        <v>0</v>
      </c>
      <c r="N39" s="251">
        <v>5.0000000000000002E-5</v>
      </c>
      <c r="O39" s="251">
        <f>ROUND(E39*N39,2)</f>
        <v>0</v>
      </c>
      <c r="P39" s="251">
        <v>0</v>
      </c>
      <c r="Q39" s="251">
        <f>ROUND(E39*P39,2)</f>
        <v>0</v>
      </c>
      <c r="R39" s="253"/>
      <c r="S39" s="253" t="s">
        <v>311</v>
      </c>
      <c r="T39" s="254" t="s">
        <v>692</v>
      </c>
      <c r="U39" s="221">
        <v>0</v>
      </c>
      <c r="V39" s="221">
        <f>ROUND(E39*U39,2)</f>
        <v>0</v>
      </c>
      <c r="W39" s="221"/>
      <c r="X39" s="221" t="s">
        <v>474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745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5">
      <c r="A40" s="248">
        <v>32</v>
      </c>
      <c r="B40" s="249" t="s">
        <v>778</v>
      </c>
      <c r="C40" s="264" t="s">
        <v>779</v>
      </c>
      <c r="D40" s="250" t="s">
        <v>189</v>
      </c>
      <c r="E40" s="251">
        <v>1</v>
      </c>
      <c r="F40" s="252"/>
      <c r="G40" s="253">
        <f>ROUND(E40*F40,2)</f>
        <v>0</v>
      </c>
      <c r="H40" s="252"/>
      <c r="I40" s="253">
        <f>ROUND(E40*H40,2)</f>
        <v>0</v>
      </c>
      <c r="J40" s="252"/>
      <c r="K40" s="253">
        <f>ROUND(E40*J40,2)</f>
        <v>0</v>
      </c>
      <c r="L40" s="253">
        <v>21</v>
      </c>
      <c r="M40" s="253">
        <f>G40*(1+L40/100)</f>
        <v>0</v>
      </c>
      <c r="N40" s="251">
        <v>5.0000000000000002E-5</v>
      </c>
      <c r="O40" s="251">
        <f>ROUND(E40*N40,2)</f>
        <v>0</v>
      </c>
      <c r="P40" s="251">
        <v>0</v>
      </c>
      <c r="Q40" s="251">
        <f>ROUND(E40*P40,2)</f>
        <v>0</v>
      </c>
      <c r="R40" s="253"/>
      <c r="S40" s="253" t="s">
        <v>311</v>
      </c>
      <c r="T40" s="254" t="s">
        <v>692</v>
      </c>
      <c r="U40" s="221">
        <v>0</v>
      </c>
      <c r="V40" s="221">
        <f>ROUND(E40*U40,2)</f>
        <v>0</v>
      </c>
      <c r="W40" s="221"/>
      <c r="X40" s="221" t="s">
        <v>474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745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5">
      <c r="A41" s="248">
        <v>33</v>
      </c>
      <c r="B41" s="249" t="s">
        <v>780</v>
      </c>
      <c r="C41" s="264" t="s">
        <v>781</v>
      </c>
      <c r="D41" s="250" t="s">
        <v>189</v>
      </c>
      <c r="E41" s="251">
        <v>2</v>
      </c>
      <c r="F41" s="252"/>
      <c r="G41" s="253">
        <f>ROUND(E41*F41,2)</f>
        <v>0</v>
      </c>
      <c r="H41" s="252"/>
      <c r="I41" s="253">
        <f>ROUND(E41*H41,2)</f>
        <v>0</v>
      </c>
      <c r="J41" s="252"/>
      <c r="K41" s="253">
        <f>ROUND(E41*J41,2)</f>
        <v>0</v>
      </c>
      <c r="L41" s="253">
        <v>21</v>
      </c>
      <c r="M41" s="253">
        <f>G41*(1+L41/100)</f>
        <v>0</v>
      </c>
      <c r="N41" s="251">
        <v>5.0000000000000002E-5</v>
      </c>
      <c r="O41" s="251">
        <f>ROUND(E41*N41,2)</f>
        <v>0</v>
      </c>
      <c r="P41" s="251">
        <v>0</v>
      </c>
      <c r="Q41" s="251">
        <f>ROUND(E41*P41,2)</f>
        <v>0</v>
      </c>
      <c r="R41" s="253"/>
      <c r="S41" s="253" t="s">
        <v>311</v>
      </c>
      <c r="T41" s="254" t="s">
        <v>692</v>
      </c>
      <c r="U41" s="221">
        <v>0</v>
      </c>
      <c r="V41" s="221">
        <f>ROUND(E41*U41,2)</f>
        <v>0</v>
      </c>
      <c r="W41" s="221"/>
      <c r="X41" s="221" t="s">
        <v>474</v>
      </c>
      <c r="Y41" s="221" t="s">
        <v>174</v>
      </c>
      <c r="Z41" s="210"/>
      <c r="AA41" s="210"/>
      <c r="AB41" s="210"/>
      <c r="AC41" s="210"/>
      <c r="AD41" s="210"/>
      <c r="AE41" s="210"/>
      <c r="AF41" s="210"/>
      <c r="AG41" s="210" t="s">
        <v>745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48">
        <v>34</v>
      </c>
      <c r="B42" s="249" t="s">
        <v>782</v>
      </c>
      <c r="C42" s="264" t="s">
        <v>783</v>
      </c>
      <c r="D42" s="250" t="s">
        <v>189</v>
      </c>
      <c r="E42" s="251">
        <v>3</v>
      </c>
      <c r="F42" s="252"/>
      <c r="G42" s="253">
        <f>ROUND(E42*F42,2)</f>
        <v>0</v>
      </c>
      <c r="H42" s="252"/>
      <c r="I42" s="253">
        <f>ROUND(E42*H42,2)</f>
        <v>0</v>
      </c>
      <c r="J42" s="252"/>
      <c r="K42" s="253">
        <f>ROUND(E42*J42,2)</f>
        <v>0</v>
      </c>
      <c r="L42" s="253">
        <v>21</v>
      </c>
      <c r="M42" s="253">
        <f>G42*(1+L42/100)</f>
        <v>0</v>
      </c>
      <c r="N42" s="251">
        <v>6.0000000000000002E-5</v>
      </c>
      <c r="O42" s="251">
        <f>ROUND(E42*N42,2)</f>
        <v>0</v>
      </c>
      <c r="P42" s="251">
        <v>0</v>
      </c>
      <c r="Q42" s="251">
        <f>ROUND(E42*P42,2)</f>
        <v>0</v>
      </c>
      <c r="R42" s="253"/>
      <c r="S42" s="253" t="s">
        <v>311</v>
      </c>
      <c r="T42" s="254" t="s">
        <v>692</v>
      </c>
      <c r="U42" s="221">
        <v>0</v>
      </c>
      <c r="V42" s="221">
        <f>ROUND(E42*U42,2)</f>
        <v>0</v>
      </c>
      <c r="W42" s="221"/>
      <c r="X42" s="221" t="s">
        <v>474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745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48">
        <v>35</v>
      </c>
      <c r="B43" s="249" t="s">
        <v>784</v>
      </c>
      <c r="C43" s="264" t="s">
        <v>785</v>
      </c>
      <c r="D43" s="250" t="s">
        <v>189</v>
      </c>
      <c r="E43" s="251">
        <v>7</v>
      </c>
      <c r="F43" s="252"/>
      <c r="G43" s="253">
        <f>ROUND(E43*F43,2)</f>
        <v>0</v>
      </c>
      <c r="H43" s="252"/>
      <c r="I43" s="253">
        <f>ROUND(E43*H43,2)</f>
        <v>0</v>
      </c>
      <c r="J43" s="252"/>
      <c r="K43" s="253">
        <f>ROUND(E43*J43,2)</f>
        <v>0</v>
      </c>
      <c r="L43" s="253">
        <v>21</v>
      </c>
      <c r="M43" s="253">
        <f>G43*(1+L43/100)</f>
        <v>0</v>
      </c>
      <c r="N43" s="251">
        <v>1.0000000000000001E-5</v>
      </c>
      <c r="O43" s="251">
        <f>ROUND(E43*N43,2)</f>
        <v>0</v>
      </c>
      <c r="P43" s="251">
        <v>0</v>
      </c>
      <c r="Q43" s="251">
        <f>ROUND(E43*P43,2)</f>
        <v>0</v>
      </c>
      <c r="R43" s="253"/>
      <c r="S43" s="253" t="s">
        <v>311</v>
      </c>
      <c r="T43" s="254" t="s">
        <v>692</v>
      </c>
      <c r="U43" s="221">
        <v>0</v>
      </c>
      <c r="V43" s="221">
        <f>ROUND(E43*U43,2)</f>
        <v>0</v>
      </c>
      <c r="W43" s="221"/>
      <c r="X43" s="221" t="s">
        <v>474</v>
      </c>
      <c r="Y43" s="221" t="s">
        <v>174</v>
      </c>
      <c r="Z43" s="210"/>
      <c r="AA43" s="210"/>
      <c r="AB43" s="210"/>
      <c r="AC43" s="210"/>
      <c r="AD43" s="210"/>
      <c r="AE43" s="210"/>
      <c r="AF43" s="210"/>
      <c r="AG43" s="210" t="s">
        <v>745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48">
        <v>36</v>
      </c>
      <c r="B44" s="249" t="s">
        <v>786</v>
      </c>
      <c r="C44" s="264" t="s">
        <v>787</v>
      </c>
      <c r="D44" s="250" t="s">
        <v>189</v>
      </c>
      <c r="E44" s="251">
        <v>7</v>
      </c>
      <c r="F44" s="252"/>
      <c r="G44" s="253">
        <f>ROUND(E44*F44,2)</f>
        <v>0</v>
      </c>
      <c r="H44" s="252"/>
      <c r="I44" s="253">
        <f>ROUND(E44*H44,2)</f>
        <v>0</v>
      </c>
      <c r="J44" s="252"/>
      <c r="K44" s="253">
        <f>ROUND(E44*J44,2)</f>
        <v>0</v>
      </c>
      <c r="L44" s="253">
        <v>21</v>
      </c>
      <c r="M44" s="253">
        <f>G44*(1+L44/100)</f>
        <v>0</v>
      </c>
      <c r="N44" s="251">
        <v>5.0000000000000002E-5</v>
      </c>
      <c r="O44" s="251">
        <f>ROUND(E44*N44,2)</f>
        <v>0</v>
      </c>
      <c r="P44" s="251">
        <v>0</v>
      </c>
      <c r="Q44" s="251">
        <f>ROUND(E44*P44,2)</f>
        <v>0</v>
      </c>
      <c r="R44" s="253"/>
      <c r="S44" s="253" t="s">
        <v>311</v>
      </c>
      <c r="T44" s="254" t="s">
        <v>692</v>
      </c>
      <c r="U44" s="221">
        <v>0</v>
      </c>
      <c r="V44" s="221">
        <f>ROUND(E44*U44,2)</f>
        <v>0</v>
      </c>
      <c r="W44" s="221"/>
      <c r="X44" s="221" t="s">
        <v>474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745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48">
        <v>37</v>
      </c>
      <c r="B45" s="249" t="s">
        <v>788</v>
      </c>
      <c r="C45" s="264" t="s">
        <v>789</v>
      </c>
      <c r="D45" s="250" t="s">
        <v>189</v>
      </c>
      <c r="E45" s="251">
        <v>3</v>
      </c>
      <c r="F45" s="252"/>
      <c r="G45" s="253">
        <f>ROUND(E45*F45,2)</f>
        <v>0</v>
      </c>
      <c r="H45" s="252"/>
      <c r="I45" s="253">
        <f>ROUND(E45*H45,2)</f>
        <v>0</v>
      </c>
      <c r="J45" s="252"/>
      <c r="K45" s="253">
        <f>ROUND(E45*J45,2)</f>
        <v>0</v>
      </c>
      <c r="L45" s="253">
        <v>21</v>
      </c>
      <c r="M45" s="253">
        <f>G45*(1+L45/100)</f>
        <v>0</v>
      </c>
      <c r="N45" s="251">
        <v>0</v>
      </c>
      <c r="O45" s="251">
        <f>ROUND(E45*N45,2)</f>
        <v>0</v>
      </c>
      <c r="P45" s="251">
        <v>0</v>
      </c>
      <c r="Q45" s="251">
        <f>ROUND(E45*P45,2)</f>
        <v>0</v>
      </c>
      <c r="R45" s="253"/>
      <c r="S45" s="253" t="s">
        <v>311</v>
      </c>
      <c r="T45" s="254" t="s">
        <v>692</v>
      </c>
      <c r="U45" s="221">
        <v>0</v>
      </c>
      <c r="V45" s="221">
        <f>ROUND(E45*U45,2)</f>
        <v>0</v>
      </c>
      <c r="W45" s="221"/>
      <c r="X45" s="221" t="s">
        <v>474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745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5">
      <c r="A46" s="248">
        <v>38</v>
      </c>
      <c r="B46" s="249" t="s">
        <v>790</v>
      </c>
      <c r="C46" s="264" t="s">
        <v>791</v>
      </c>
      <c r="D46" s="250" t="s">
        <v>189</v>
      </c>
      <c r="E46" s="251">
        <v>1</v>
      </c>
      <c r="F46" s="252"/>
      <c r="G46" s="253">
        <f>ROUND(E46*F46,2)</f>
        <v>0</v>
      </c>
      <c r="H46" s="252"/>
      <c r="I46" s="253">
        <f>ROUND(E46*H46,2)</f>
        <v>0</v>
      </c>
      <c r="J46" s="252"/>
      <c r="K46" s="253">
        <f>ROUND(E46*J46,2)</f>
        <v>0</v>
      </c>
      <c r="L46" s="253">
        <v>21</v>
      </c>
      <c r="M46" s="253">
        <f>G46*(1+L46/100)</f>
        <v>0</v>
      </c>
      <c r="N46" s="251">
        <v>0</v>
      </c>
      <c r="O46" s="251">
        <f>ROUND(E46*N46,2)</f>
        <v>0</v>
      </c>
      <c r="P46" s="251">
        <v>0</v>
      </c>
      <c r="Q46" s="251">
        <f>ROUND(E46*P46,2)</f>
        <v>0</v>
      </c>
      <c r="R46" s="253"/>
      <c r="S46" s="253" t="s">
        <v>311</v>
      </c>
      <c r="T46" s="254" t="s">
        <v>692</v>
      </c>
      <c r="U46" s="221">
        <v>0.63</v>
      </c>
      <c r="V46" s="221">
        <f>ROUND(E46*U46,2)</f>
        <v>0.63</v>
      </c>
      <c r="W46" s="221"/>
      <c r="X46" s="221" t="s">
        <v>173</v>
      </c>
      <c r="Y46" s="221" t="s">
        <v>174</v>
      </c>
      <c r="Z46" s="210"/>
      <c r="AA46" s="210"/>
      <c r="AB46" s="210"/>
      <c r="AC46" s="210"/>
      <c r="AD46" s="210"/>
      <c r="AE46" s="210"/>
      <c r="AF46" s="210"/>
      <c r="AG46" s="210" t="s">
        <v>716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48">
        <v>39</v>
      </c>
      <c r="B47" s="249" t="s">
        <v>792</v>
      </c>
      <c r="C47" s="264" t="s">
        <v>793</v>
      </c>
      <c r="D47" s="250" t="s">
        <v>189</v>
      </c>
      <c r="E47" s="251">
        <v>2</v>
      </c>
      <c r="F47" s="252"/>
      <c r="G47" s="253">
        <f>ROUND(E47*F47,2)</f>
        <v>0</v>
      </c>
      <c r="H47" s="252"/>
      <c r="I47" s="253">
        <f>ROUND(E47*H47,2)</f>
        <v>0</v>
      </c>
      <c r="J47" s="252"/>
      <c r="K47" s="253">
        <f>ROUND(E47*J47,2)</f>
        <v>0</v>
      </c>
      <c r="L47" s="253">
        <v>21</v>
      </c>
      <c r="M47" s="253">
        <f>G47*(1+L47/100)</f>
        <v>0</v>
      </c>
      <c r="N47" s="251">
        <v>2.5000000000000001E-4</v>
      </c>
      <c r="O47" s="251">
        <f>ROUND(E47*N47,2)</f>
        <v>0</v>
      </c>
      <c r="P47" s="251">
        <v>0</v>
      </c>
      <c r="Q47" s="251">
        <f>ROUND(E47*P47,2)</f>
        <v>0</v>
      </c>
      <c r="R47" s="253"/>
      <c r="S47" s="253" t="s">
        <v>311</v>
      </c>
      <c r="T47" s="254" t="s">
        <v>692</v>
      </c>
      <c r="U47" s="221">
        <v>0.26417000000000002</v>
      </c>
      <c r="V47" s="221">
        <f>ROUND(E47*U47,2)</f>
        <v>0.53</v>
      </c>
      <c r="W47" s="221"/>
      <c r="X47" s="221" t="s">
        <v>173</v>
      </c>
      <c r="Y47" s="221" t="s">
        <v>174</v>
      </c>
      <c r="Z47" s="210"/>
      <c r="AA47" s="210"/>
      <c r="AB47" s="210"/>
      <c r="AC47" s="210"/>
      <c r="AD47" s="210"/>
      <c r="AE47" s="210"/>
      <c r="AF47" s="210"/>
      <c r="AG47" s="210" t="s">
        <v>716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48">
        <v>40</v>
      </c>
      <c r="B48" s="249" t="s">
        <v>794</v>
      </c>
      <c r="C48" s="264" t="s">
        <v>795</v>
      </c>
      <c r="D48" s="250" t="s">
        <v>189</v>
      </c>
      <c r="E48" s="251">
        <v>20</v>
      </c>
      <c r="F48" s="252"/>
      <c r="G48" s="253">
        <f>ROUND(E48*F48,2)</f>
        <v>0</v>
      </c>
      <c r="H48" s="252"/>
      <c r="I48" s="253">
        <f>ROUND(E48*H48,2)</f>
        <v>0</v>
      </c>
      <c r="J48" s="252"/>
      <c r="K48" s="253">
        <f>ROUND(E48*J48,2)</f>
        <v>0</v>
      </c>
      <c r="L48" s="253">
        <v>21</v>
      </c>
      <c r="M48" s="253">
        <f>G48*(1+L48/100)</f>
        <v>0</v>
      </c>
      <c r="N48" s="251">
        <v>2.5000000000000001E-4</v>
      </c>
      <c r="O48" s="251">
        <f>ROUND(E48*N48,2)</f>
        <v>0.01</v>
      </c>
      <c r="P48" s="251">
        <v>0</v>
      </c>
      <c r="Q48" s="251">
        <f>ROUND(E48*P48,2)</f>
        <v>0</v>
      </c>
      <c r="R48" s="253"/>
      <c r="S48" s="253" t="s">
        <v>311</v>
      </c>
      <c r="T48" s="254" t="s">
        <v>692</v>
      </c>
      <c r="U48" s="221">
        <v>0.26417000000000002</v>
      </c>
      <c r="V48" s="221">
        <f>ROUND(E48*U48,2)</f>
        <v>5.28</v>
      </c>
      <c r="W48" s="221"/>
      <c r="X48" s="221" t="s">
        <v>173</v>
      </c>
      <c r="Y48" s="221" t="s">
        <v>174</v>
      </c>
      <c r="Z48" s="210"/>
      <c r="AA48" s="210"/>
      <c r="AB48" s="210"/>
      <c r="AC48" s="210"/>
      <c r="AD48" s="210"/>
      <c r="AE48" s="210"/>
      <c r="AF48" s="210"/>
      <c r="AG48" s="210" t="s">
        <v>716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48">
        <v>41</v>
      </c>
      <c r="B49" s="249" t="s">
        <v>796</v>
      </c>
      <c r="C49" s="264" t="s">
        <v>797</v>
      </c>
      <c r="D49" s="250" t="s">
        <v>189</v>
      </c>
      <c r="E49" s="251">
        <v>28</v>
      </c>
      <c r="F49" s="252"/>
      <c r="G49" s="253">
        <f>ROUND(E49*F49,2)</f>
        <v>0</v>
      </c>
      <c r="H49" s="252"/>
      <c r="I49" s="253">
        <f>ROUND(E49*H49,2)</f>
        <v>0</v>
      </c>
      <c r="J49" s="252"/>
      <c r="K49" s="253">
        <f>ROUND(E49*J49,2)</f>
        <v>0</v>
      </c>
      <c r="L49" s="253">
        <v>21</v>
      </c>
      <c r="M49" s="253">
        <f>G49*(1+L49/100)</f>
        <v>0</v>
      </c>
      <c r="N49" s="251">
        <v>2.5000000000000001E-4</v>
      </c>
      <c r="O49" s="251">
        <f>ROUND(E49*N49,2)</f>
        <v>0.01</v>
      </c>
      <c r="P49" s="251">
        <v>0</v>
      </c>
      <c r="Q49" s="251">
        <f>ROUND(E49*P49,2)</f>
        <v>0</v>
      </c>
      <c r="R49" s="253"/>
      <c r="S49" s="253" t="s">
        <v>311</v>
      </c>
      <c r="T49" s="254" t="s">
        <v>692</v>
      </c>
      <c r="U49" s="221">
        <v>0.26417000000000002</v>
      </c>
      <c r="V49" s="221">
        <f>ROUND(E49*U49,2)</f>
        <v>7.4</v>
      </c>
      <c r="W49" s="221"/>
      <c r="X49" s="221" t="s">
        <v>173</v>
      </c>
      <c r="Y49" s="221" t="s">
        <v>174</v>
      </c>
      <c r="Z49" s="210"/>
      <c r="AA49" s="210"/>
      <c r="AB49" s="210"/>
      <c r="AC49" s="210"/>
      <c r="AD49" s="210"/>
      <c r="AE49" s="210"/>
      <c r="AF49" s="210"/>
      <c r="AG49" s="210" t="s">
        <v>716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48">
        <v>42</v>
      </c>
      <c r="B50" s="249" t="s">
        <v>798</v>
      </c>
      <c r="C50" s="264" t="s">
        <v>799</v>
      </c>
      <c r="D50" s="250" t="s">
        <v>207</v>
      </c>
      <c r="E50" s="251">
        <v>70</v>
      </c>
      <c r="F50" s="252"/>
      <c r="G50" s="253">
        <f>ROUND(E50*F50,2)</f>
        <v>0</v>
      </c>
      <c r="H50" s="252"/>
      <c r="I50" s="253">
        <f>ROUND(E50*H50,2)</f>
        <v>0</v>
      </c>
      <c r="J50" s="252"/>
      <c r="K50" s="253">
        <f>ROUND(E50*J50,2)</f>
        <v>0</v>
      </c>
      <c r="L50" s="253">
        <v>21</v>
      </c>
      <c r="M50" s="253">
        <f>G50*(1+L50/100)</f>
        <v>0</v>
      </c>
      <c r="N50" s="251">
        <v>8.0000000000000007E-5</v>
      </c>
      <c r="O50" s="251">
        <f>ROUND(E50*N50,2)</f>
        <v>0.01</v>
      </c>
      <c r="P50" s="251">
        <v>0</v>
      </c>
      <c r="Q50" s="251">
        <f>ROUND(E50*P50,2)</f>
        <v>0</v>
      </c>
      <c r="R50" s="253"/>
      <c r="S50" s="253" t="s">
        <v>311</v>
      </c>
      <c r="T50" s="254" t="s">
        <v>692</v>
      </c>
      <c r="U50" s="221">
        <v>8.0170000000000005E-2</v>
      </c>
      <c r="V50" s="221">
        <f>ROUND(E50*U50,2)</f>
        <v>5.61</v>
      </c>
      <c r="W50" s="221"/>
      <c r="X50" s="221" t="s">
        <v>173</v>
      </c>
      <c r="Y50" s="221" t="s">
        <v>174</v>
      </c>
      <c r="Z50" s="210"/>
      <c r="AA50" s="210"/>
      <c r="AB50" s="210"/>
      <c r="AC50" s="210"/>
      <c r="AD50" s="210"/>
      <c r="AE50" s="210"/>
      <c r="AF50" s="210"/>
      <c r="AG50" s="210" t="s">
        <v>716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5">
      <c r="A51" s="248">
        <v>43</v>
      </c>
      <c r="B51" s="249" t="s">
        <v>800</v>
      </c>
      <c r="C51" s="264" t="s">
        <v>801</v>
      </c>
      <c r="D51" s="250" t="s">
        <v>207</v>
      </c>
      <c r="E51" s="251">
        <v>100</v>
      </c>
      <c r="F51" s="252"/>
      <c r="G51" s="253">
        <f>ROUND(E51*F51,2)</f>
        <v>0</v>
      </c>
      <c r="H51" s="252"/>
      <c r="I51" s="253">
        <f>ROUND(E51*H51,2)</f>
        <v>0</v>
      </c>
      <c r="J51" s="252"/>
      <c r="K51" s="253">
        <f>ROUND(E51*J51,2)</f>
        <v>0</v>
      </c>
      <c r="L51" s="253">
        <v>21</v>
      </c>
      <c r="M51" s="253">
        <f>G51*(1+L51/100)</f>
        <v>0</v>
      </c>
      <c r="N51" s="251">
        <v>6.0000000000000002E-5</v>
      </c>
      <c r="O51" s="251">
        <f>ROUND(E51*N51,2)</f>
        <v>0.01</v>
      </c>
      <c r="P51" s="251">
        <v>0</v>
      </c>
      <c r="Q51" s="251">
        <f>ROUND(E51*P51,2)</f>
        <v>0</v>
      </c>
      <c r="R51" s="253"/>
      <c r="S51" s="253" t="s">
        <v>311</v>
      </c>
      <c r="T51" s="254" t="s">
        <v>692</v>
      </c>
      <c r="U51" s="221">
        <v>8.2170000000000007E-2</v>
      </c>
      <c r="V51" s="221">
        <f>ROUND(E51*U51,2)</f>
        <v>8.2200000000000006</v>
      </c>
      <c r="W51" s="221"/>
      <c r="X51" s="221" t="s">
        <v>173</v>
      </c>
      <c r="Y51" s="221" t="s">
        <v>174</v>
      </c>
      <c r="Z51" s="210"/>
      <c r="AA51" s="210"/>
      <c r="AB51" s="210"/>
      <c r="AC51" s="210"/>
      <c r="AD51" s="210"/>
      <c r="AE51" s="210"/>
      <c r="AF51" s="210"/>
      <c r="AG51" s="210" t="s">
        <v>716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48">
        <v>44</v>
      </c>
      <c r="B52" s="249" t="s">
        <v>802</v>
      </c>
      <c r="C52" s="264" t="s">
        <v>803</v>
      </c>
      <c r="D52" s="250" t="s">
        <v>207</v>
      </c>
      <c r="E52" s="251">
        <v>18</v>
      </c>
      <c r="F52" s="252"/>
      <c r="G52" s="253">
        <f>ROUND(E52*F52,2)</f>
        <v>0</v>
      </c>
      <c r="H52" s="252"/>
      <c r="I52" s="253">
        <f>ROUND(E52*H52,2)</f>
        <v>0</v>
      </c>
      <c r="J52" s="252"/>
      <c r="K52" s="253">
        <f>ROUND(E52*J52,2)</f>
        <v>0</v>
      </c>
      <c r="L52" s="253">
        <v>21</v>
      </c>
      <c r="M52" s="253">
        <f>G52*(1+L52/100)</f>
        <v>0</v>
      </c>
      <c r="N52" s="251">
        <v>1.6000000000000001E-4</v>
      </c>
      <c r="O52" s="251">
        <f>ROUND(E52*N52,2)</f>
        <v>0</v>
      </c>
      <c r="P52" s="251">
        <v>0</v>
      </c>
      <c r="Q52" s="251">
        <f>ROUND(E52*P52,2)</f>
        <v>0</v>
      </c>
      <c r="R52" s="253"/>
      <c r="S52" s="253" t="s">
        <v>311</v>
      </c>
      <c r="T52" s="254" t="s">
        <v>692</v>
      </c>
      <c r="U52" s="221">
        <v>9.0670000000000001E-2</v>
      </c>
      <c r="V52" s="221">
        <f>ROUND(E52*U52,2)</f>
        <v>1.63</v>
      </c>
      <c r="W52" s="221"/>
      <c r="X52" s="221" t="s">
        <v>173</v>
      </c>
      <c r="Y52" s="221" t="s">
        <v>174</v>
      </c>
      <c r="Z52" s="210"/>
      <c r="AA52" s="210"/>
      <c r="AB52" s="210"/>
      <c r="AC52" s="210"/>
      <c r="AD52" s="210"/>
      <c r="AE52" s="210"/>
      <c r="AF52" s="210"/>
      <c r="AG52" s="210" t="s">
        <v>716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5">
      <c r="A53" s="248">
        <v>45</v>
      </c>
      <c r="B53" s="249" t="s">
        <v>804</v>
      </c>
      <c r="C53" s="264" t="s">
        <v>805</v>
      </c>
      <c r="D53" s="250" t="s">
        <v>189</v>
      </c>
      <c r="E53" s="251">
        <v>2</v>
      </c>
      <c r="F53" s="252"/>
      <c r="G53" s="253">
        <f>ROUND(E53*F53,2)</f>
        <v>0</v>
      </c>
      <c r="H53" s="252"/>
      <c r="I53" s="253">
        <f>ROUND(E53*H53,2)</f>
        <v>0</v>
      </c>
      <c r="J53" s="252"/>
      <c r="K53" s="253">
        <f>ROUND(E53*J53,2)</f>
        <v>0</v>
      </c>
      <c r="L53" s="253">
        <v>21</v>
      </c>
      <c r="M53" s="253">
        <f>G53*(1+L53/100)</f>
        <v>0</v>
      </c>
      <c r="N53" s="251">
        <v>0</v>
      </c>
      <c r="O53" s="251">
        <f>ROUND(E53*N53,2)</f>
        <v>0</v>
      </c>
      <c r="P53" s="251">
        <v>0</v>
      </c>
      <c r="Q53" s="251">
        <f>ROUND(E53*P53,2)</f>
        <v>0</v>
      </c>
      <c r="R53" s="253"/>
      <c r="S53" s="253" t="s">
        <v>311</v>
      </c>
      <c r="T53" s="254" t="s">
        <v>692</v>
      </c>
      <c r="U53" s="221">
        <v>7.3791700000000002</v>
      </c>
      <c r="V53" s="221">
        <f>ROUND(E53*U53,2)</f>
        <v>14.76</v>
      </c>
      <c r="W53" s="221"/>
      <c r="X53" s="221" t="s">
        <v>173</v>
      </c>
      <c r="Y53" s="221" t="s">
        <v>174</v>
      </c>
      <c r="Z53" s="210"/>
      <c r="AA53" s="210"/>
      <c r="AB53" s="210"/>
      <c r="AC53" s="210"/>
      <c r="AD53" s="210"/>
      <c r="AE53" s="210"/>
      <c r="AF53" s="210"/>
      <c r="AG53" s="210" t="s">
        <v>716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5">
      <c r="A54" s="248">
        <v>46</v>
      </c>
      <c r="B54" s="249" t="s">
        <v>806</v>
      </c>
      <c r="C54" s="264" t="s">
        <v>807</v>
      </c>
      <c r="D54" s="250" t="s">
        <v>189</v>
      </c>
      <c r="E54" s="251">
        <v>24</v>
      </c>
      <c r="F54" s="252"/>
      <c r="G54" s="253">
        <f>ROUND(E54*F54,2)</f>
        <v>0</v>
      </c>
      <c r="H54" s="252"/>
      <c r="I54" s="253">
        <f>ROUND(E54*H54,2)</f>
        <v>0</v>
      </c>
      <c r="J54" s="252"/>
      <c r="K54" s="253">
        <f>ROUND(E54*J54,2)</f>
        <v>0</v>
      </c>
      <c r="L54" s="253">
        <v>21</v>
      </c>
      <c r="M54" s="253">
        <f>G54*(1+L54/100)</f>
        <v>0</v>
      </c>
      <c r="N54" s="251">
        <v>0</v>
      </c>
      <c r="O54" s="251">
        <f>ROUND(E54*N54,2)</f>
        <v>0</v>
      </c>
      <c r="P54" s="251">
        <v>0</v>
      </c>
      <c r="Q54" s="251">
        <f>ROUND(E54*P54,2)</f>
        <v>0</v>
      </c>
      <c r="R54" s="253"/>
      <c r="S54" s="253" t="s">
        <v>311</v>
      </c>
      <c r="T54" s="254" t="s">
        <v>692</v>
      </c>
      <c r="U54" s="221">
        <v>0</v>
      </c>
      <c r="V54" s="221">
        <f>ROUND(E54*U54,2)</f>
        <v>0</v>
      </c>
      <c r="W54" s="221"/>
      <c r="X54" s="221" t="s">
        <v>173</v>
      </c>
      <c r="Y54" s="221" t="s">
        <v>174</v>
      </c>
      <c r="Z54" s="210"/>
      <c r="AA54" s="210"/>
      <c r="AB54" s="210"/>
      <c r="AC54" s="210"/>
      <c r="AD54" s="210"/>
      <c r="AE54" s="210"/>
      <c r="AF54" s="210"/>
      <c r="AG54" s="210" t="s">
        <v>716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5">
      <c r="A55" s="248">
        <v>47</v>
      </c>
      <c r="B55" s="249" t="s">
        <v>808</v>
      </c>
      <c r="C55" s="264" t="s">
        <v>809</v>
      </c>
      <c r="D55" s="250" t="s">
        <v>189</v>
      </c>
      <c r="E55" s="251">
        <v>9</v>
      </c>
      <c r="F55" s="252"/>
      <c r="G55" s="253">
        <f>ROUND(E55*F55,2)</f>
        <v>0</v>
      </c>
      <c r="H55" s="252"/>
      <c r="I55" s="253">
        <f>ROUND(E55*H55,2)</f>
        <v>0</v>
      </c>
      <c r="J55" s="252"/>
      <c r="K55" s="253">
        <f>ROUND(E55*J55,2)</f>
        <v>0</v>
      </c>
      <c r="L55" s="253">
        <v>21</v>
      </c>
      <c r="M55" s="253">
        <f>G55*(1+L55/100)</f>
        <v>0</v>
      </c>
      <c r="N55" s="251">
        <v>0</v>
      </c>
      <c r="O55" s="251">
        <f>ROUND(E55*N55,2)</f>
        <v>0</v>
      </c>
      <c r="P55" s="251">
        <v>0</v>
      </c>
      <c r="Q55" s="251">
        <f>ROUND(E55*P55,2)</f>
        <v>0</v>
      </c>
      <c r="R55" s="253"/>
      <c r="S55" s="253" t="s">
        <v>311</v>
      </c>
      <c r="T55" s="254" t="s">
        <v>692</v>
      </c>
      <c r="U55" s="221">
        <v>0.18232999999999999</v>
      </c>
      <c r="V55" s="221">
        <f>ROUND(E55*U55,2)</f>
        <v>1.64</v>
      </c>
      <c r="W55" s="221"/>
      <c r="X55" s="221" t="s">
        <v>173</v>
      </c>
      <c r="Y55" s="221" t="s">
        <v>174</v>
      </c>
      <c r="Z55" s="210"/>
      <c r="AA55" s="210"/>
      <c r="AB55" s="210"/>
      <c r="AC55" s="210"/>
      <c r="AD55" s="210"/>
      <c r="AE55" s="210"/>
      <c r="AF55" s="210"/>
      <c r="AG55" s="210" t="s">
        <v>716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48">
        <v>48</v>
      </c>
      <c r="B56" s="249" t="s">
        <v>810</v>
      </c>
      <c r="C56" s="264" t="s">
        <v>811</v>
      </c>
      <c r="D56" s="250" t="s">
        <v>189</v>
      </c>
      <c r="E56" s="251">
        <v>2</v>
      </c>
      <c r="F56" s="252"/>
      <c r="G56" s="253">
        <f>ROUND(E56*F56,2)</f>
        <v>0</v>
      </c>
      <c r="H56" s="252"/>
      <c r="I56" s="253">
        <f>ROUND(E56*H56,2)</f>
        <v>0</v>
      </c>
      <c r="J56" s="252"/>
      <c r="K56" s="253">
        <f>ROUND(E56*J56,2)</f>
        <v>0</v>
      </c>
      <c r="L56" s="253">
        <v>21</v>
      </c>
      <c r="M56" s="253">
        <f>G56*(1+L56/100)</f>
        <v>0</v>
      </c>
      <c r="N56" s="251">
        <v>0</v>
      </c>
      <c r="O56" s="251">
        <f>ROUND(E56*N56,2)</f>
        <v>0</v>
      </c>
      <c r="P56" s="251">
        <v>0</v>
      </c>
      <c r="Q56" s="251">
        <f>ROUND(E56*P56,2)</f>
        <v>0</v>
      </c>
      <c r="R56" s="253"/>
      <c r="S56" s="253" t="s">
        <v>311</v>
      </c>
      <c r="T56" s="254" t="s">
        <v>692</v>
      </c>
      <c r="U56" s="221">
        <v>6.3E-2</v>
      </c>
      <c r="V56" s="221">
        <f>ROUND(E56*U56,2)</f>
        <v>0.13</v>
      </c>
      <c r="W56" s="221"/>
      <c r="X56" s="221" t="s">
        <v>173</v>
      </c>
      <c r="Y56" s="221" t="s">
        <v>174</v>
      </c>
      <c r="Z56" s="210"/>
      <c r="AA56" s="210"/>
      <c r="AB56" s="210"/>
      <c r="AC56" s="210"/>
      <c r="AD56" s="210"/>
      <c r="AE56" s="210"/>
      <c r="AF56" s="210"/>
      <c r="AG56" s="210" t="s">
        <v>716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48">
        <v>49</v>
      </c>
      <c r="B57" s="249" t="s">
        <v>812</v>
      </c>
      <c r="C57" s="264" t="s">
        <v>813</v>
      </c>
      <c r="D57" s="250" t="s">
        <v>814</v>
      </c>
      <c r="E57" s="251">
        <v>1</v>
      </c>
      <c r="F57" s="252"/>
      <c r="G57" s="253">
        <f>ROUND(E57*F57,2)</f>
        <v>0</v>
      </c>
      <c r="H57" s="252"/>
      <c r="I57" s="253">
        <f>ROUND(E57*H57,2)</f>
        <v>0</v>
      </c>
      <c r="J57" s="252"/>
      <c r="K57" s="253">
        <f>ROUND(E57*J57,2)</f>
        <v>0</v>
      </c>
      <c r="L57" s="253">
        <v>21</v>
      </c>
      <c r="M57" s="253">
        <f>G57*(1+L57/100)</f>
        <v>0</v>
      </c>
      <c r="N57" s="251">
        <v>0</v>
      </c>
      <c r="O57" s="251">
        <f>ROUND(E57*N57,2)</f>
        <v>0</v>
      </c>
      <c r="P57" s="251">
        <v>0</v>
      </c>
      <c r="Q57" s="251">
        <f>ROUND(E57*P57,2)</f>
        <v>0</v>
      </c>
      <c r="R57" s="253"/>
      <c r="S57" s="253" t="s">
        <v>311</v>
      </c>
      <c r="T57" s="254" t="s">
        <v>692</v>
      </c>
      <c r="U57" s="221">
        <v>0</v>
      </c>
      <c r="V57" s="221">
        <f>ROUND(E57*U57,2)</f>
        <v>0</v>
      </c>
      <c r="W57" s="221"/>
      <c r="X57" s="221" t="s">
        <v>474</v>
      </c>
      <c r="Y57" s="221" t="s">
        <v>174</v>
      </c>
      <c r="Z57" s="210"/>
      <c r="AA57" s="210"/>
      <c r="AB57" s="210"/>
      <c r="AC57" s="210"/>
      <c r="AD57" s="210"/>
      <c r="AE57" s="210"/>
      <c r="AF57" s="210"/>
      <c r="AG57" s="210" t="s">
        <v>745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5">
      <c r="A58" s="248">
        <v>50</v>
      </c>
      <c r="B58" s="249" t="s">
        <v>815</v>
      </c>
      <c r="C58" s="264" t="s">
        <v>816</v>
      </c>
      <c r="D58" s="250" t="s">
        <v>817</v>
      </c>
      <c r="E58" s="251">
        <v>6</v>
      </c>
      <c r="F58" s="252"/>
      <c r="G58" s="253">
        <f>ROUND(E58*F58,2)</f>
        <v>0</v>
      </c>
      <c r="H58" s="252"/>
      <c r="I58" s="253">
        <f>ROUND(E58*H58,2)</f>
        <v>0</v>
      </c>
      <c r="J58" s="252"/>
      <c r="K58" s="253">
        <f>ROUND(E58*J58,2)</f>
        <v>0</v>
      </c>
      <c r="L58" s="253">
        <v>21</v>
      </c>
      <c r="M58" s="253">
        <f>G58*(1+L58/100)</f>
        <v>0</v>
      </c>
      <c r="N58" s="251">
        <v>0</v>
      </c>
      <c r="O58" s="251">
        <f>ROUND(E58*N58,2)</f>
        <v>0</v>
      </c>
      <c r="P58" s="251">
        <v>0</v>
      </c>
      <c r="Q58" s="251">
        <f>ROUND(E58*P58,2)</f>
        <v>0</v>
      </c>
      <c r="R58" s="253"/>
      <c r="S58" s="253" t="s">
        <v>311</v>
      </c>
      <c r="T58" s="254" t="s">
        <v>692</v>
      </c>
      <c r="U58" s="221">
        <v>0</v>
      </c>
      <c r="V58" s="221">
        <f>ROUND(E58*U58,2)</f>
        <v>0</v>
      </c>
      <c r="W58" s="221"/>
      <c r="X58" s="221" t="s">
        <v>173</v>
      </c>
      <c r="Y58" s="221" t="s">
        <v>174</v>
      </c>
      <c r="Z58" s="210"/>
      <c r="AA58" s="210"/>
      <c r="AB58" s="210"/>
      <c r="AC58" s="210"/>
      <c r="AD58" s="210"/>
      <c r="AE58" s="210"/>
      <c r="AF58" s="210"/>
      <c r="AG58" s="210" t="s">
        <v>716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5">
      <c r="A59" s="228" t="s">
        <v>166</v>
      </c>
      <c r="B59" s="229" t="s">
        <v>137</v>
      </c>
      <c r="C59" s="255" t="s">
        <v>27</v>
      </c>
      <c r="D59" s="230"/>
      <c r="E59" s="231"/>
      <c r="F59" s="232"/>
      <c r="G59" s="232">
        <f>SUMIF(AG60:AG74,"&lt;&gt;NOR",G60:G74)</f>
        <v>0</v>
      </c>
      <c r="H59" s="232"/>
      <c r="I59" s="232">
        <f>SUM(I60:I74)</f>
        <v>0</v>
      </c>
      <c r="J59" s="232"/>
      <c r="K59" s="232">
        <f>SUM(K60:K74)</f>
        <v>0</v>
      </c>
      <c r="L59" s="232"/>
      <c r="M59" s="232">
        <f>SUM(M60:M74)</f>
        <v>0</v>
      </c>
      <c r="N59" s="231"/>
      <c r="O59" s="231">
        <f>SUM(O60:O74)</f>
        <v>0</v>
      </c>
      <c r="P59" s="231"/>
      <c r="Q59" s="231">
        <f>SUM(Q60:Q74)</f>
        <v>0</v>
      </c>
      <c r="R59" s="232"/>
      <c r="S59" s="232"/>
      <c r="T59" s="233"/>
      <c r="U59" s="227"/>
      <c r="V59" s="227">
        <f>SUM(V60:V74)</f>
        <v>0</v>
      </c>
      <c r="W59" s="227"/>
      <c r="X59" s="227"/>
      <c r="Y59" s="227"/>
      <c r="AG59" t="s">
        <v>167</v>
      </c>
    </row>
    <row r="60" spans="1:60" outlineLevel="1" x14ac:dyDescent="0.25">
      <c r="A60" s="248">
        <v>51</v>
      </c>
      <c r="B60" s="249" t="s">
        <v>818</v>
      </c>
      <c r="C60" s="264" t="s">
        <v>819</v>
      </c>
      <c r="D60" s="250" t="s">
        <v>691</v>
      </c>
      <c r="E60" s="251">
        <v>1</v>
      </c>
      <c r="F60" s="252"/>
      <c r="G60" s="253">
        <f>ROUND(E60*F60,2)</f>
        <v>0</v>
      </c>
      <c r="H60" s="252"/>
      <c r="I60" s="253">
        <f>ROUND(E60*H60,2)</f>
        <v>0</v>
      </c>
      <c r="J60" s="252"/>
      <c r="K60" s="253">
        <f>ROUND(E60*J60,2)</f>
        <v>0</v>
      </c>
      <c r="L60" s="253">
        <v>21</v>
      </c>
      <c r="M60" s="253">
        <f>G60*(1+L60/100)</f>
        <v>0</v>
      </c>
      <c r="N60" s="251">
        <v>0</v>
      </c>
      <c r="O60" s="251">
        <f>ROUND(E60*N60,2)</f>
        <v>0</v>
      </c>
      <c r="P60" s="251">
        <v>0</v>
      </c>
      <c r="Q60" s="251">
        <f>ROUND(E60*P60,2)</f>
        <v>0</v>
      </c>
      <c r="R60" s="253"/>
      <c r="S60" s="253" t="s">
        <v>311</v>
      </c>
      <c r="T60" s="254" t="s">
        <v>692</v>
      </c>
      <c r="U60" s="221">
        <v>0</v>
      </c>
      <c r="V60" s="221">
        <f>ROUND(E60*U60,2)</f>
        <v>0</v>
      </c>
      <c r="W60" s="221"/>
      <c r="X60" s="221" t="s">
        <v>173</v>
      </c>
      <c r="Y60" s="221" t="s">
        <v>174</v>
      </c>
      <c r="Z60" s="210"/>
      <c r="AA60" s="210"/>
      <c r="AB60" s="210"/>
      <c r="AC60" s="210"/>
      <c r="AD60" s="210"/>
      <c r="AE60" s="210"/>
      <c r="AF60" s="210"/>
      <c r="AG60" s="210" t="s">
        <v>716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5">
      <c r="A61" s="248">
        <v>52</v>
      </c>
      <c r="B61" s="249" t="s">
        <v>706</v>
      </c>
      <c r="C61" s="264" t="s">
        <v>707</v>
      </c>
      <c r="D61" s="250" t="s">
        <v>691</v>
      </c>
      <c r="E61" s="251">
        <v>1</v>
      </c>
      <c r="F61" s="252"/>
      <c r="G61" s="253">
        <f>ROUND(E61*F61,2)</f>
        <v>0</v>
      </c>
      <c r="H61" s="252"/>
      <c r="I61" s="253">
        <f>ROUND(E61*H61,2)</f>
        <v>0</v>
      </c>
      <c r="J61" s="252"/>
      <c r="K61" s="253">
        <f>ROUND(E61*J61,2)</f>
        <v>0</v>
      </c>
      <c r="L61" s="253">
        <v>21</v>
      </c>
      <c r="M61" s="253">
        <f>G61*(1+L61/100)</f>
        <v>0</v>
      </c>
      <c r="N61" s="251">
        <v>0</v>
      </c>
      <c r="O61" s="251">
        <f>ROUND(E61*N61,2)</f>
        <v>0</v>
      </c>
      <c r="P61" s="251">
        <v>0</v>
      </c>
      <c r="Q61" s="251">
        <f>ROUND(E61*P61,2)</f>
        <v>0</v>
      </c>
      <c r="R61" s="253"/>
      <c r="S61" s="253" t="s">
        <v>311</v>
      </c>
      <c r="T61" s="254" t="s">
        <v>692</v>
      </c>
      <c r="U61" s="221">
        <v>0</v>
      </c>
      <c r="V61" s="221">
        <f>ROUND(E61*U61,2)</f>
        <v>0</v>
      </c>
      <c r="W61" s="221"/>
      <c r="X61" s="221" t="s">
        <v>173</v>
      </c>
      <c r="Y61" s="221" t="s">
        <v>174</v>
      </c>
      <c r="Z61" s="210"/>
      <c r="AA61" s="210"/>
      <c r="AB61" s="210"/>
      <c r="AC61" s="210"/>
      <c r="AD61" s="210"/>
      <c r="AE61" s="210"/>
      <c r="AF61" s="210"/>
      <c r="AG61" s="210" t="s">
        <v>716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5">
      <c r="A62" s="248">
        <v>53</v>
      </c>
      <c r="B62" s="249" t="s">
        <v>820</v>
      </c>
      <c r="C62" s="264" t="s">
        <v>821</v>
      </c>
      <c r="D62" s="250" t="s">
        <v>691</v>
      </c>
      <c r="E62" s="251">
        <v>1</v>
      </c>
      <c r="F62" s="252"/>
      <c r="G62" s="253">
        <f>ROUND(E62*F62,2)</f>
        <v>0</v>
      </c>
      <c r="H62" s="252"/>
      <c r="I62" s="253">
        <f>ROUND(E62*H62,2)</f>
        <v>0</v>
      </c>
      <c r="J62" s="252"/>
      <c r="K62" s="253">
        <f>ROUND(E62*J62,2)</f>
        <v>0</v>
      </c>
      <c r="L62" s="253">
        <v>21</v>
      </c>
      <c r="M62" s="253">
        <f>G62*(1+L62/100)</f>
        <v>0</v>
      </c>
      <c r="N62" s="251">
        <v>0</v>
      </c>
      <c r="O62" s="251">
        <f>ROUND(E62*N62,2)</f>
        <v>0</v>
      </c>
      <c r="P62" s="251">
        <v>0</v>
      </c>
      <c r="Q62" s="251">
        <f>ROUND(E62*P62,2)</f>
        <v>0</v>
      </c>
      <c r="R62" s="253"/>
      <c r="S62" s="253" t="s">
        <v>311</v>
      </c>
      <c r="T62" s="254" t="s">
        <v>692</v>
      </c>
      <c r="U62" s="221">
        <v>0</v>
      </c>
      <c r="V62" s="221">
        <f>ROUND(E62*U62,2)</f>
        <v>0</v>
      </c>
      <c r="W62" s="221"/>
      <c r="X62" s="221" t="s">
        <v>173</v>
      </c>
      <c r="Y62" s="221" t="s">
        <v>174</v>
      </c>
      <c r="Z62" s="210"/>
      <c r="AA62" s="210"/>
      <c r="AB62" s="210"/>
      <c r="AC62" s="210"/>
      <c r="AD62" s="210"/>
      <c r="AE62" s="210"/>
      <c r="AF62" s="210"/>
      <c r="AG62" s="210" t="s">
        <v>716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48">
        <v>54</v>
      </c>
      <c r="B63" s="249" t="s">
        <v>709</v>
      </c>
      <c r="C63" s="264" t="s">
        <v>710</v>
      </c>
      <c r="D63" s="250" t="s">
        <v>691</v>
      </c>
      <c r="E63" s="251">
        <v>1</v>
      </c>
      <c r="F63" s="252"/>
      <c r="G63" s="253">
        <f>ROUND(E63*F63,2)</f>
        <v>0</v>
      </c>
      <c r="H63" s="252"/>
      <c r="I63" s="253">
        <f>ROUND(E63*H63,2)</f>
        <v>0</v>
      </c>
      <c r="J63" s="252"/>
      <c r="K63" s="253">
        <f>ROUND(E63*J63,2)</f>
        <v>0</v>
      </c>
      <c r="L63" s="253">
        <v>21</v>
      </c>
      <c r="M63" s="253">
        <f>G63*(1+L63/100)</f>
        <v>0</v>
      </c>
      <c r="N63" s="251">
        <v>0</v>
      </c>
      <c r="O63" s="251">
        <f>ROUND(E63*N63,2)</f>
        <v>0</v>
      </c>
      <c r="P63" s="251">
        <v>0</v>
      </c>
      <c r="Q63" s="251">
        <f>ROUND(E63*P63,2)</f>
        <v>0</v>
      </c>
      <c r="R63" s="253"/>
      <c r="S63" s="253" t="s">
        <v>311</v>
      </c>
      <c r="T63" s="254" t="s">
        <v>692</v>
      </c>
      <c r="U63" s="221">
        <v>0</v>
      </c>
      <c r="V63" s="221">
        <f>ROUND(E63*U63,2)</f>
        <v>0</v>
      </c>
      <c r="W63" s="221"/>
      <c r="X63" s="221" t="s">
        <v>173</v>
      </c>
      <c r="Y63" s="221" t="s">
        <v>174</v>
      </c>
      <c r="Z63" s="210"/>
      <c r="AA63" s="210"/>
      <c r="AB63" s="210"/>
      <c r="AC63" s="210"/>
      <c r="AD63" s="210"/>
      <c r="AE63" s="210"/>
      <c r="AF63" s="210"/>
      <c r="AG63" s="210" t="s">
        <v>716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48">
        <v>55</v>
      </c>
      <c r="B64" s="249" t="s">
        <v>822</v>
      </c>
      <c r="C64" s="264" t="s">
        <v>823</v>
      </c>
      <c r="D64" s="250" t="s">
        <v>817</v>
      </c>
      <c r="E64" s="251">
        <v>2</v>
      </c>
      <c r="F64" s="252"/>
      <c r="G64" s="253">
        <f>ROUND(E64*F64,2)</f>
        <v>0</v>
      </c>
      <c r="H64" s="252"/>
      <c r="I64" s="253">
        <f>ROUND(E64*H64,2)</f>
        <v>0</v>
      </c>
      <c r="J64" s="252"/>
      <c r="K64" s="253">
        <f>ROUND(E64*J64,2)</f>
        <v>0</v>
      </c>
      <c r="L64" s="253">
        <v>21</v>
      </c>
      <c r="M64" s="253">
        <f>G64*(1+L64/100)</f>
        <v>0</v>
      </c>
      <c r="N64" s="251">
        <v>0</v>
      </c>
      <c r="O64" s="251">
        <f>ROUND(E64*N64,2)</f>
        <v>0</v>
      </c>
      <c r="P64" s="251">
        <v>0</v>
      </c>
      <c r="Q64" s="251">
        <f>ROUND(E64*P64,2)</f>
        <v>0</v>
      </c>
      <c r="R64" s="253"/>
      <c r="S64" s="253" t="s">
        <v>311</v>
      </c>
      <c r="T64" s="254" t="s">
        <v>692</v>
      </c>
      <c r="U64" s="221">
        <v>0</v>
      </c>
      <c r="V64" s="221">
        <f>ROUND(E64*U64,2)</f>
        <v>0</v>
      </c>
      <c r="W64" s="221"/>
      <c r="X64" s="221" t="s">
        <v>173</v>
      </c>
      <c r="Y64" s="221" t="s">
        <v>174</v>
      </c>
      <c r="Z64" s="210"/>
      <c r="AA64" s="210"/>
      <c r="AB64" s="210"/>
      <c r="AC64" s="210"/>
      <c r="AD64" s="210"/>
      <c r="AE64" s="210"/>
      <c r="AF64" s="210"/>
      <c r="AG64" s="210" t="s">
        <v>716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5">
      <c r="A65" s="248">
        <v>56</v>
      </c>
      <c r="B65" s="249" t="s">
        <v>824</v>
      </c>
      <c r="C65" s="264" t="s">
        <v>825</v>
      </c>
      <c r="D65" s="250" t="s">
        <v>817</v>
      </c>
      <c r="E65" s="251">
        <v>2</v>
      </c>
      <c r="F65" s="252"/>
      <c r="G65" s="253">
        <f>ROUND(E65*F65,2)</f>
        <v>0</v>
      </c>
      <c r="H65" s="252"/>
      <c r="I65" s="253">
        <f>ROUND(E65*H65,2)</f>
        <v>0</v>
      </c>
      <c r="J65" s="252"/>
      <c r="K65" s="253">
        <f>ROUND(E65*J65,2)</f>
        <v>0</v>
      </c>
      <c r="L65" s="253">
        <v>21</v>
      </c>
      <c r="M65" s="253">
        <f>G65*(1+L65/100)</f>
        <v>0</v>
      </c>
      <c r="N65" s="251">
        <v>0</v>
      </c>
      <c r="O65" s="251">
        <f>ROUND(E65*N65,2)</f>
        <v>0</v>
      </c>
      <c r="P65" s="251">
        <v>0</v>
      </c>
      <c r="Q65" s="251">
        <f>ROUND(E65*P65,2)</f>
        <v>0</v>
      </c>
      <c r="R65" s="253"/>
      <c r="S65" s="253" t="s">
        <v>311</v>
      </c>
      <c r="T65" s="254" t="s">
        <v>692</v>
      </c>
      <c r="U65" s="221">
        <v>0</v>
      </c>
      <c r="V65" s="221">
        <f>ROUND(E65*U65,2)</f>
        <v>0</v>
      </c>
      <c r="W65" s="221"/>
      <c r="X65" s="221" t="s">
        <v>173</v>
      </c>
      <c r="Y65" s="221" t="s">
        <v>174</v>
      </c>
      <c r="Z65" s="210"/>
      <c r="AA65" s="210"/>
      <c r="AB65" s="210"/>
      <c r="AC65" s="210"/>
      <c r="AD65" s="210"/>
      <c r="AE65" s="210"/>
      <c r="AF65" s="210"/>
      <c r="AG65" s="210" t="s">
        <v>716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48">
        <v>57</v>
      </c>
      <c r="B66" s="249" t="s">
        <v>826</v>
      </c>
      <c r="C66" s="264" t="s">
        <v>827</v>
      </c>
      <c r="D66" s="250" t="s">
        <v>817</v>
      </c>
      <c r="E66" s="251">
        <v>24</v>
      </c>
      <c r="F66" s="252"/>
      <c r="G66" s="253">
        <f>ROUND(E66*F66,2)</f>
        <v>0</v>
      </c>
      <c r="H66" s="252"/>
      <c r="I66" s="253">
        <f>ROUND(E66*H66,2)</f>
        <v>0</v>
      </c>
      <c r="J66" s="252"/>
      <c r="K66" s="253">
        <f>ROUND(E66*J66,2)</f>
        <v>0</v>
      </c>
      <c r="L66" s="253">
        <v>21</v>
      </c>
      <c r="M66" s="253">
        <f>G66*(1+L66/100)</f>
        <v>0</v>
      </c>
      <c r="N66" s="251">
        <v>0</v>
      </c>
      <c r="O66" s="251">
        <f>ROUND(E66*N66,2)</f>
        <v>0</v>
      </c>
      <c r="P66" s="251">
        <v>0</v>
      </c>
      <c r="Q66" s="251">
        <f>ROUND(E66*P66,2)</f>
        <v>0</v>
      </c>
      <c r="R66" s="253"/>
      <c r="S66" s="253" t="s">
        <v>311</v>
      </c>
      <c r="T66" s="254" t="s">
        <v>692</v>
      </c>
      <c r="U66" s="221">
        <v>0</v>
      </c>
      <c r="V66" s="221">
        <f>ROUND(E66*U66,2)</f>
        <v>0</v>
      </c>
      <c r="W66" s="221"/>
      <c r="X66" s="221" t="s">
        <v>173</v>
      </c>
      <c r="Y66" s="221" t="s">
        <v>174</v>
      </c>
      <c r="Z66" s="210"/>
      <c r="AA66" s="210"/>
      <c r="AB66" s="210"/>
      <c r="AC66" s="210"/>
      <c r="AD66" s="210"/>
      <c r="AE66" s="210"/>
      <c r="AF66" s="210"/>
      <c r="AG66" s="210" t="s">
        <v>716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5">
      <c r="A67" s="248">
        <v>58</v>
      </c>
      <c r="B67" s="249" t="s">
        <v>828</v>
      </c>
      <c r="C67" s="264" t="s">
        <v>829</v>
      </c>
      <c r="D67" s="250" t="s">
        <v>691</v>
      </c>
      <c r="E67" s="251">
        <v>1</v>
      </c>
      <c r="F67" s="252"/>
      <c r="G67" s="253">
        <f>ROUND(E67*F67,2)</f>
        <v>0</v>
      </c>
      <c r="H67" s="252"/>
      <c r="I67" s="253">
        <f>ROUND(E67*H67,2)</f>
        <v>0</v>
      </c>
      <c r="J67" s="252"/>
      <c r="K67" s="253">
        <f>ROUND(E67*J67,2)</f>
        <v>0</v>
      </c>
      <c r="L67" s="253">
        <v>21</v>
      </c>
      <c r="M67" s="253">
        <f>G67*(1+L67/100)</f>
        <v>0</v>
      </c>
      <c r="N67" s="251">
        <v>0</v>
      </c>
      <c r="O67" s="251">
        <f>ROUND(E67*N67,2)</f>
        <v>0</v>
      </c>
      <c r="P67" s="251">
        <v>0</v>
      </c>
      <c r="Q67" s="251">
        <f>ROUND(E67*P67,2)</f>
        <v>0</v>
      </c>
      <c r="R67" s="253"/>
      <c r="S67" s="253" t="s">
        <v>311</v>
      </c>
      <c r="T67" s="254" t="s">
        <v>692</v>
      </c>
      <c r="U67" s="221">
        <v>0</v>
      </c>
      <c r="V67" s="221">
        <f>ROUND(E67*U67,2)</f>
        <v>0</v>
      </c>
      <c r="W67" s="221"/>
      <c r="X67" s="221" t="s">
        <v>173</v>
      </c>
      <c r="Y67" s="221" t="s">
        <v>174</v>
      </c>
      <c r="Z67" s="210"/>
      <c r="AA67" s="210"/>
      <c r="AB67" s="210"/>
      <c r="AC67" s="210"/>
      <c r="AD67" s="210"/>
      <c r="AE67" s="210"/>
      <c r="AF67" s="210"/>
      <c r="AG67" s="210" t="s">
        <v>716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5">
      <c r="A68" s="248">
        <v>59</v>
      </c>
      <c r="B68" s="249" t="s">
        <v>830</v>
      </c>
      <c r="C68" s="264" t="s">
        <v>831</v>
      </c>
      <c r="D68" s="250" t="s">
        <v>691</v>
      </c>
      <c r="E68" s="251">
        <v>1</v>
      </c>
      <c r="F68" s="252"/>
      <c r="G68" s="253">
        <f>ROUND(E68*F68,2)</f>
        <v>0</v>
      </c>
      <c r="H68" s="252"/>
      <c r="I68" s="253">
        <f>ROUND(E68*H68,2)</f>
        <v>0</v>
      </c>
      <c r="J68" s="252"/>
      <c r="K68" s="253">
        <f>ROUND(E68*J68,2)</f>
        <v>0</v>
      </c>
      <c r="L68" s="253">
        <v>21</v>
      </c>
      <c r="M68" s="253">
        <f>G68*(1+L68/100)</f>
        <v>0</v>
      </c>
      <c r="N68" s="251">
        <v>0</v>
      </c>
      <c r="O68" s="251">
        <f>ROUND(E68*N68,2)</f>
        <v>0</v>
      </c>
      <c r="P68" s="251">
        <v>0</v>
      </c>
      <c r="Q68" s="251">
        <f>ROUND(E68*P68,2)</f>
        <v>0</v>
      </c>
      <c r="R68" s="253"/>
      <c r="S68" s="253" t="s">
        <v>311</v>
      </c>
      <c r="T68" s="254" t="s">
        <v>692</v>
      </c>
      <c r="U68" s="221">
        <v>0</v>
      </c>
      <c r="V68" s="221">
        <f>ROUND(E68*U68,2)</f>
        <v>0</v>
      </c>
      <c r="W68" s="221"/>
      <c r="X68" s="221" t="s">
        <v>173</v>
      </c>
      <c r="Y68" s="221" t="s">
        <v>174</v>
      </c>
      <c r="Z68" s="210"/>
      <c r="AA68" s="210"/>
      <c r="AB68" s="210"/>
      <c r="AC68" s="210"/>
      <c r="AD68" s="210"/>
      <c r="AE68" s="210"/>
      <c r="AF68" s="210"/>
      <c r="AG68" s="210" t="s">
        <v>716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5">
      <c r="A69" s="248">
        <v>60</v>
      </c>
      <c r="B69" s="249" t="s">
        <v>832</v>
      </c>
      <c r="C69" s="264" t="s">
        <v>833</v>
      </c>
      <c r="D69" s="250" t="s">
        <v>817</v>
      </c>
      <c r="E69" s="251">
        <v>8</v>
      </c>
      <c r="F69" s="252"/>
      <c r="G69" s="253">
        <f>ROUND(E69*F69,2)</f>
        <v>0</v>
      </c>
      <c r="H69" s="252"/>
      <c r="I69" s="253">
        <f>ROUND(E69*H69,2)</f>
        <v>0</v>
      </c>
      <c r="J69" s="252"/>
      <c r="K69" s="253">
        <f>ROUND(E69*J69,2)</f>
        <v>0</v>
      </c>
      <c r="L69" s="253">
        <v>21</v>
      </c>
      <c r="M69" s="253">
        <f>G69*(1+L69/100)</f>
        <v>0</v>
      </c>
      <c r="N69" s="251">
        <v>0</v>
      </c>
      <c r="O69" s="251">
        <f>ROUND(E69*N69,2)</f>
        <v>0</v>
      </c>
      <c r="P69" s="251">
        <v>0</v>
      </c>
      <c r="Q69" s="251">
        <f>ROUND(E69*P69,2)</f>
        <v>0</v>
      </c>
      <c r="R69" s="253"/>
      <c r="S69" s="253" t="s">
        <v>311</v>
      </c>
      <c r="T69" s="254" t="s">
        <v>692</v>
      </c>
      <c r="U69" s="221">
        <v>0</v>
      </c>
      <c r="V69" s="221">
        <f>ROUND(E69*U69,2)</f>
        <v>0</v>
      </c>
      <c r="W69" s="221"/>
      <c r="X69" s="221" t="s">
        <v>173</v>
      </c>
      <c r="Y69" s="221" t="s">
        <v>174</v>
      </c>
      <c r="Z69" s="210"/>
      <c r="AA69" s="210"/>
      <c r="AB69" s="210"/>
      <c r="AC69" s="210"/>
      <c r="AD69" s="210"/>
      <c r="AE69" s="210"/>
      <c r="AF69" s="210"/>
      <c r="AG69" s="210" t="s">
        <v>716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48">
        <v>61</v>
      </c>
      <c r="B70" s="249" t="s">
        <v>834</v>
      </c>
      <c r="C70" s="264" t="s">
        <v>835</v>
      </c>
      <c r="D70" s="250" t="s">
        <v>189</v>
      </c>
      <c r="E70" s="251">
        <v>1</v>
      </c>
      <c r="F70" s="252"/>
      <c r="G70" s="253">
        <f>ROUND(E70*F70,2)</f>
        <v>0</v>
      </c>
      <c r="H70" s="252"/>
      <c r="I70" s="253">
        <f>ROUND(E70*H70,2)</f>
        <v>0</v>
      </c>
      <c r="J70" s="252"/>
      <c r="K70" s="253">
        <f>ROUND(E70*J70,2)</f>
        <v>0</v>
      </c>
      <c r="L70" s="253">
        <v>21</v>
      </c>
      <c r="M70" s="253">
        <f>G70*(1+L70/100)</f>
        <v>0</v>
      </c>
      <c r="N70" s="251">
        <v>0</v>
      </c>
      <c r="O70" s="251">
        <f>ROUND(E70*N70,2)</f>
        <v>0</v>
      </c>
      <c r="P70" s="251">
        <v>0</v>
      </c>
      <c r="Q70" s="251">
        <f>ROUND(E70*P70,2)</f>
        <v>0</v>
      </c>
      <c r="R70" s="253"/>
      <c r="S70" s="253" t="s">
        <v>311</v>
      </c>
      <c r="T70" s="254" t="s">
        <v>692</v>
      </c>
      <c r="U70" s="221">
        <v>0</v>
      </c>
      <c r="V70" s="221">
        <f>ROUND(E70*U70,2)</f>
        <v>0</v>
      </c>
      <c r="W70" s="221"/>
      <c r="X70" s="221" t="s">
        <v>173</v>
      </c>
      <c r="Y70" s="221" t="s">
        <v>174</v>
      </c>
      <c r="Z70" s="210"/>
      <c r="AA70" s="210"/>
      <c r="AB70" s="210"/>
      <c r="AC70" s="210"/>
      <c r="AD70" s="210"/>
      <c r="AE70" s="210"/>
      <c r="AF70" s="210"/>
      <c r="AG70" s="210" t="s">
        <v>716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5">
      <c r="A71" s="248">
        <v>62</v>
      </c>
      <c r="B71" s="249" t="s">
        <v>836</v>
      </c>
      <c r="C71" s="264" t="s">
        <v>837</v>
      </c>
      <c r="D71" s="250" t="s">
        <v>691</v>
      </c>
      <c r="E71" s="251">
        <v>1</v>
      </c>
      <c r="F71" s="252"/>
      <c r="G71" s="253">
        <f>ROUND(E71*F71,2)</f>
        <v>0</v>
      </c>
      <c r="H71" s="252"/>
      <c r="I71" s="253">
        <f>ROUND(E71*H71,2)</f>
        <v>0</v>
      </c>
      <c r="J71" s="252"/>
      <c r="K71" s="253">
        <f>ROUND(E71*J71,2)</f>
        <v>0</v>
      </c>
      <c r="L71" s="253">
        <v>21</v>
      </c>
      <c r="M71" s="253">
        <f>G71*(1+L71/100)</f>
        <v>0</v>
      </c>
      <c r="N71" s="251">
        <v>0</v>
      </c>
      <c r="O71" s="251">
        <f>ROUND(E71*N71,2)</f>
        <v>0</v>
      </c>
      <c r="P71" s="251">
        <v>0</v>
      </c>
      <c r="Q71" s="251">
        <f>ROUND(E71*P71,2)</f>
        <v>0</v>
      </c>
      <c r="R71" s="253"/>
      <c r="S71" s="253" t="s">
        <v>311</v>
      </c>
      <c r="T71" s="254" t="s">
        <v>692</v>
      </c>
      <c r="U71" s="221">
        <v>0</v>
      </c>
      <c r="V71" s="221">
        <f>ROUND(E71*U71,2)</f>
        <v>0</v>
      </c>
      <c r="W71" s="221"/>
      <c r="X71" s="221" t="s">
        <v>173</v>
      </c>
      <c r="Y71" s="221" t="s">
        <v>174</v>
      </c>
      <c r="Z71" s="210"/>
      <c r="AA71" s="210"/>
      <c r="AB71" s="210"/>
      <c r="AC71" s="210"/>
      <c r="AD71" s="210"/>
      <c r="AE71" s="210"/>
      <c r="AF71" s="210"/>
      <c r="AG71" s="210" t="s">
        <v>716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5">
      <c r="A72" s="248">
        <v>63</v>
      </c>
      <c r="B72" s="249" t="s">
        <v>838</v>
      </c>
      <c r="C72" s="264" t="s">
        <v>839</v>
      </c>
      <c r="D72" s="250" t="s">
        <v>691</v>
      </c>
      <c r="E72" s="251">
        <v>1</v>
      </c>
      <c r="F72" s="252"/>
      <c r="G72" s="253">
        <f>ROUND(E72*F72,2)</f>
        <v>0</v>
      </c>
      <c r="H72" s="252"/>
      <c r="I72" s="253">
        <f>ROUND(E72*H72,2)</f>
        <v>0</v>
      </c>
      <c r="J72" s="252"/>
      <c r="K72" s="253">
        <f>ROUND(E72*J72,2)</f>
        <v>0</v>
      </c>
      <c r="L72" s="253">
        <v>21</v>
      </c>
      <c r="M72" s="253">
        <f>G72*(1+L72/100)</f>
        <v>0</v>
      </c>
      <c r="N72" s="251">
        <v>0</v>
      </c>
      <c r="O72" s="251">
        <f>ROUND(E72*N72,2)</f>
        <v>0</v>
      </c>
      <c r="P72" s="251">
        <v>0</v>
      </c>
      <c r="Q72" s="251">
        <f>ROUND(E72*P72,2)</f>
        <v>0</v>
      </c>
      <c r="R72" s="253"/>
      <c r="S72" s="253" t="s">
        <v>311</v>
      </c>
      <c r="T72" s="254" t="s">
        <v>692</v>
      </c>
      <c r="U72" s="221">
        <v>0</v>
      </c>
      <c r="V72" s="221">
        <f>ROUND(E72*U72,2)</f>
        <v>0</v>
      </c>
      <c r="W72" s="221"/>
      <c r="X72" s="221" t="s">
        <v>173</v>
      </c>
      <c r="Y72" s="221" t="s">
        <v>174</v>
      </c>
      <c r="Z72" s="210"/>
      <c r="AA72" s="210"/>
      <c r="AB72" s="210"/>
      <c r="AC72" s="210"/>
      <c r="AD72" s="210"/>
      <c r="AE72" s="210"/>
      <c r="AF72" s="210"/>
      <c r="AG72" s="210" t="s">
        <v>716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48">
        <v>64</v>
      </c>
      <c r="B73" s="249" t="s">
        <v>840</v>
      </c>
      <c r="C73" s="264" t="s">
        <v>841</v>
      </c>
      <c r="D73" s="250" t="s">
        <v>691</v>
      </c>
      <c r="E73" s="251">
        <v>1</v>
      </c>
      <c r="F73" s="252"/>
      <c r="G73" s="253">
        <f>ROUND(E73*F73,2)</f>
        <v>0</v>
      </c>
      <c r="H73" s="252"/>
      <c r="I73" s="253">
        <f>ROUND(E73*H73,2)</f>
        <v>0</v>
      </c>
      <c r="J73" s="252"/>
      <c r="K73" s="253">
        <f>ROUND(E73*J73,2)</f>
        <v>0</v>
      </c>
      <c r="L73" s="253">
        <v>21</v>
      </c>
      <c r="M73" s="253">
        <f>G73*(1+L73/100)</f>
        <v>0</v>
      </c>
      <c r="N73" s="251">
        <v>0</v>
      </c>
      <c r="O73" s="251">
        <f>ROUND(E73*N73,2)</f>
        <v>0</v>
      </c>
      <c r="P73" s="251">
        <v>0</v>
      </c>
      <c r="Q73" s="251">
        <f>ROUND(E73*P73,2)</f>
        <v>0</v>
      </c>
      <c r="R73" s="253"/>
      <c r="S73" s="253" t="s">
        <v>311</v>
      </c>
      <c r="T73" s="254" t="s">
        <v>692</v>
      </c>
      <c r="U73" s="221">
        <v>0</v>
      </c>
      <c r="V73" s="221">
        <f>ROUND(E73*U73,2)</f>
        <v>0</v>
      </c>
      <c r="W73" s="221"/>
      <c r="X73" s="221" t="s">
        <v>173</v>
      </c>
      <c r="Y73" s="221" t="s">
        <v>174</v>
      </c>
      <c r="Z73" s="210"/>
      <c r="AA73" s="210"/>
      <c r="AB73" s="210"/>
      <c r="AC73" s="210"/>
      <c r="AD73" s="210"/>
      <c r="AE73" s="210"/>
      <c r="AF73" s="210"/>
      <c r="AG73" s="210" t="s">
        <v>716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5">
      <c r="A74" s="235">
        <v>65</v>
      </c>
      <c r="B74" s="236" t="s">
        <v>842</v>
      </c>
      <c r="C74" s="256" t="s">
        <v>843</v>
      </c>
      <c r="D74" s="237" t="s">
        <v>691</v>
      </c>
      <c r="E74" s="238">
        <v>1</v>
      </c>
      <c r="F74" s="239"/>
      <c r="G74" s="240">
        <f>ROUND(E74*F74,2)</f>
        <v>0</v>
      </c>
      <c r="H74" s="239"/>
      <c r="I74" s="240">
        <f>ROUND(E74*H74,2)</f>
        <v>0</v>
      </c>
      <c r="J74" s="239"/>
      <c r="K74" s="240">
        <f>ROUND(E74*J74,2)</f>
        <v>0</v>
      </c>
      <c r="L74" s="240">
        <v>21</v>
      </c>
      <c r="M74" s="240">
        <f>G74*(1+L74/100)</f>
        <v>0</v>
      </c>
      <c r="N74" s="238">
        <v>0</v>
      </c>
      <c r="O74" s="238">
        <f>ROUND(E74*N74,2)</f>
        <v>0</v>
      </c>
      <c r="P74" s="238">
        <v>0</v>
      </c>
      <c r="Q74" s="238">
        <f>ROUND(E74*P74,2)</f>
        <v>0</v>
      </c>
      <c r="R74" s="240"/>
      <c r="S74" s="240" t="s">
        <v>311</v>
      </c>
      <c r="T74" s="241" t="s">
        <v>692</v>
      </c>
      <c r="U74" s="221">
        <v>0</v>
      </c>
      <c r="V74" s="221">
        <f>ROUND(E74*U74,2)</f>
        <v>0</v>
      </c>
      <c r="W74" s="221"/>
      <c r="X74" s="221" t="s">
        <v>173</v>
      </c>
      <c r="Y74" s="221" t="s">
        <v>174</v>
      </c>
      <c r="Z74" s="210"/>
      <c r="AA74" s="210"/>
      <c r="AB74" s="210"/>
      <c r="AC74" s="210"/>
      <c r="AD74" s="210"/>
      <c r="AE74" s="210"/>
      <c r="AF74" s="210"/>
      <c r="AG74" s="210" t="s">
        <v>716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5">
      <c r="A75" s="3"/>
      <c r="B75" s="4"/>
      <c r="C75" s="265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152</v>
      </c>
    </row>
    <row r="76" spans="1:60" x14ac:dyDescent="0.25">
      <c r="A76" s="213"/>
      <c r="B76" s="214" t="s">
        <v>29</v>
      </c>
      <c r="C76" s="266"/>
      <c r="D76" s="215"/>
      <c r="E76" s="216"/>
      <c r="F76" s="216"/>
      <c r="G76" s="234">
        <f>G8+G59</f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E76">
        <f>SUMIF(L7:L74,AE75,G7:G74)</f>
        <v>0</v>
      </c>
      <c r="AF76">
        <f>SUMIF(L7:L74,AF75,G7:G74)</f>
        <v>0</v>
      </c>
      <c r="AG76" t="s">
        <v>712</v>
      </c>
    </row>
    <row r="77" spans="1:60" x14ac:dyDescent="0.25">
      <c r="C77" s="267"/>
      <c r="D77" s="10"/>
      <c r="AG77" t="s">
        <v>713</v>
      </c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JMwOFywnRMoD4M/INsXQQrbefh7AMu+hXDwc7z0ICvOgL2JCm4k9i8xriVxKkfoEpbHWbexljnAiHmMcB0c+5w==" saltValue="mW06vDluHxNvyDPI3E6tl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7A951-91DB-4DAE-A03C-94CCC8B03D7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5.05" customHeight="1" x14ac:dyDescent="0.25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143</v>
      </c>
    </row>
    <row r="5" spans="1:60" x14ac:dyDescent="0.25">
      <c r="D5" s="10"/>
    </row>
    <row r="6" spans="1:60" ht="39.6" x14ac:dyDescent="0.25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8" t="s">
        <v>166</v>
      </c>
      <c r="B8" s="229" t="s">
        <v>95</v>
      </c>
      <c r="C8" s="255" t="s">
        <v>96</v>
      </c>
      <c r="D8" s="230"/>
      <c r="E8" s="231"/>
      <c r="F8" s="232"/>
      <c r="G8" s="232">
        <f>SUMIF(AG9:AG12,"&lt;&gt;NOR",G9:G12)</f>
        <v>0</v>
      </c>
      <c r="H8" s="232"/>
      <c r="I8" s="232">
        <f>SUM(I9:I12)</f>
        <v>0</v>
      </c>
      <c r="J8" s="232"/>
      <c r="K8" s="232">
        <f>SUM(K9:K12)</f>
        <v>0</v>
      </c>
      <c r="L8" s="232"/>
      <c r="M8" s="232">
        <f>SUM(M9:M12)</f>
        <v>0</v>
      </c>
      <c r="N8" s="231"/>
      <c r="O8" s="231">
        <f>SUM(O9:O12)</f>
        <v>0.01</v>
      </c>
      <c r="P8" s="231"/>
      <c r="Q8" s="231">
        <f>SUM(Q9:Q12)</f>
        <v>0</v>
      </c>
      <c r="R8" s="232"/>
      <c r="S8" s="232"/>
      <c r="T8" s="233"/>
      <c r="U8" s="227"/>
      <c r="V8" s="227">
        <f>SUM(V9:V12)</f>
        <v>12.559999999999999</v>
      </c>
      <c r="W8" s="227"/>
      <c r="X8" s="227"/>
      <c r="Y8" s="227"/>
      <c r="AG8" t="s">
        <v>167</v>
      </c>
    </row>
    <row r="9" spans="1:60" outlineLevel="1" x14ac:dyDescent="0.25">
      <c r="A9" s="248">
        <v>1</v>
      </c>
      <c r="B9" s="249" t="s">
        <v>844</v>
      </c>
      <c r="C9" s="264" t="s">
        <v>845</v>
      </c>
      <c r="D9" s="250" t="s">
        <v>189</v>
      </c>
      <c r="E9" s="251">
        <v>8</v>
      </c>
      <c r="F9" s="252"/>
      <c r="G9" s="253">
        <f>ROUND(E9*F9,2)</f>
        <v>0</v>
      </c>
      <c r="H9" s="252"/>
      <c r="I9" s="253">
        <f>ROUND(E9*H9,2)</f>
        <v>0</v>
      </c>
      <c r="J9" s="252"/>
      <c r="K9" s="253">
        <f>ROUND(E9*J9,2)</f>
        <v>0</v>
      </c>
      <c r="L9" s="253">
        <v>21</v>
      </c>
      <c r="M9" s="253">
        <f>G9*(1+L9/100)</f>
        <v>0</v>
      </c>
      <c r="N9" s="251">
        <v>0</v>
      </c>
      <c r="O9" s="251">
        <f>ROUND(E9*N9,2)</f>
        <v>0</v>
      </c>
      <c r="P9" s="251">
        <v>0</v>
      </c>
      <c r="Q9" s="251">
        <f>ROUND(E9*P9,2)</f>
        <v>0</v>
      </c>
      <c r="R9" s="253"/>
      <c r="S9" s="253" t="s">
        <v>311</v>
      </c>
      <c r="T9" s="254" t="s">
        <v>692</v>
      </c>
      <c r="U9" s="221">
        <v>1.4</v>
      </c>
      <c r="V9" s="221">
        <f>ROUND(E9*U9,2)</f>
        <v>11.2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5">
      <c r="A10" s="248">
        <v>2</v>
      </c>
      <c r="B10" s="249" t="s">
        <v>846</v>
      </c>
      <c r="C10" s="264" t="s">
        <v>847</v>
      </c>
      <c r="D10" s="250" t="s">
        <v>189</v>
      </c>
      <c r="E10" s="251">
        <v>8</v>
      </c>
      <c r="F10" s="252"/>
      <c r="G10" s="253">
        <f>ROUND(E10*F10,2)</f>
        <v>0</v>
      </c>
      <c r="H10" s="252"/>
      <c r="I10" s="253">
        <f>ROUND(E10*H10,2)</f>
        <v>0</v>
      </c>
      <c r="J10" s="252"/>
      <c r="K10" s="253">
        <f>ROUND(E10*J10,2)</f>
        <v>0</v>
      </c>
      <c r="L10" s="253">
        <v>21</v>
      </c>
      <c r="M10" s="253">
        <f>G10*(1+L10/100)</f>
        <v>0</v>
      </c>
      <c r="N10" s="251">
        <v>2.0000000000000002E-5</v>
      </c>
      <c r="O10" s="251">
        <f>ROUND(E10*N10,2)</f>
        <v>0</v>
      </c>
      <c r="P10" s="251">
        <v>0</v>
      </c>
      <c r="Q10" s="251">
        <f>ROUND(E10*P10,2)</f>
        <v>0</v>
      </c>
      <c r="R10" s="253"/>
      <c r="S10" s="253" t="s">
        <v>311</v>
      </c>
      <c r="T10" s="254" t="s">
        <v>692</v>
      </c>
      <c r="U10" s="221">
        <v>0.17</v>
      </c>
      <c r="V10" s="221">
        <f>ROUND(E10*U10,2)</f>
        <v>1.36</v>
      </c>
      <c r="W10" s="221"/>
      <c r="X10" s="221" t="s">
        <v>173</v>
      </c>
      <c r="Y10" s="221" t="s">
        <v>174</v>
      </c>
      <c r="Z10" s="210"/>
      <c r="AA10" s="210"/>
      <c r="AB10" s="210"/>
      <c r="AC10" s="210"/>
      <c r="AD10" s="210"/>
      <c r="AE10" s="210"/>
      <c r="AF10" s="210"/>
      <c r="AG10" s="210" t="s">
        <v>175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48">
        <v>3</v>
      </c>
      <c r="B11" s="249" t="s">
        <v>848</v>
      </c>
      <c r="C11" s="264" t="s">
        <v>849</v>
      </c>
      <c r="D11" s="250" t="s">
        <v>189</v>
      </c>
      <c r="E11" s="251">
        <v>8</v>
      </c>
      <c r="F11" s="252"/>
      <c r="G11" s="253">
        <f>ROUND(E11*F11,2)</f>
        <v>0</v>
      </c>
      <c r="H11" s="252"/>
      <c r="I11" s="253">
        <f>ROUND(E11*H11,2)</f>
        <v>0</v>
      </c>
      <c r="J11" s="252"/>
      <c r="K11" s="253">
        <f>ROUND(E11*J11,2)</f>
        <v>0</v>
      </c>
      <c r="L11" s="253">
        <v>21</v>
      </c>
      <c r="M11" s="253">
        <f>G11*(1+L11/100)</f>
        <v>0</v>
      </c>
      <c r="N11" s="251">
        <v>1.1000000000000001E-3</v>
      </c>
      <c r="O11" s="251">
        <f>ROUND(E11*N11,2)</f>
        <v>0.01</v>
      </c>
      <c r="P11" s="251">
        <v>0</v>
      </c>
      <c r="Q11" s="251">
        <f>ROUND(E11*P11,2)</f>
        <v>0</v>
      </c>
      <c r="R11" s="253"/>
      <c r="S11" s="253" t="s">
        <v>311</v>
      </c>
      <c r="T11" s="254" t="s">
        <v>692</v>
      </c>
      <c r="U11" s="221">
        <v>0</v>
      </c>
      <c r="V11" s="221">
        <f>ROUND(E11*U11,2)</f>
        <v>0</v>
      </c>
      <c r="W11" s="221"/>
      <c r="X11" s="221" t="s">
        <v>474</v>
      </c>
      <c r="Y11" s="221" t="s">
        <v>174</v>
      </c>
      <c r="Z11" s="210"/>
      <c r="AA11" s="210"/>
      <c r="AB11" s="210"/>
      <c r="AC11" s="210"/>
      <c r="AD11" s="210"/>
      <c r="AE11" s="210"/>
      <c r="AF11" s="210"/>
      <c r="AG11" s="210" t="s">
        <v>475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48">
        <v>4</v>
      </c>
      <c r="B12" s="249" t="s">
        <v>850</v>
      </c>
      <c r="C12" s="264" t="s">
        <v>851</v>
      </c>
      <c r="D12" s="250" t="s">
        <v>189</v>
      </c>
      <c r="E12" s="251">
        <v>8</v>
      </c>
      <c r="F12" s="252"/>
      <c r="G12" s="253">
        <f>ROUND(E12*F12,2)</f>
        <v>0</v>
      </c>
      <c r="H12" s="252"/>
      <c r="I12" s="253">
        <f>ROUND(E12*H12,2)</f>
        <v>0</v>
      </c>
      <c r="J12" s="252"/>
      <c r="K12" s="253">
        <f>ROUND(E12*J12,2)</f>
        <v>0</v>
      </c>
      <c r="L12" s="253">
        <v>21</v>
      </c>
      <c r="M12" s="253">
        <f>G12*(1+L12/100)</f>
        <v>0</v>
      </c>
      <c r="N12" s="251">
        <v>5.0000000000000001E-4</v>
      </c>
      <c r="O12" s="251">
        <f>ROUND(E12*N12,2)</f>
        <v>0</v>
      </c>
      <c r="P12" s="251">
        <v>0</v>
      </c>
      <c r="Q12" s="251">
        <f>ROUND(E12*P12,2)</f>
        <v>0</v>
      </c>
      <c r="R12" s="253"/>
      <c r="S12" s="253" t="s">
        <v>311</v>
      </c>
      <c r="T12" s="254" t="s">
        <v>692</v>
      </c>
      <c r="U12" s="221">
        <v>0</v>
      </c>
      <c r="V12" s="221">
        <f>ROUND(E12*U12,2)</f>
        <v>0</v>
      </c>
      <c r="W12" s="221"/>
      <c r="X12" s="221" t="s">
        <v>474</v>
      </c>
      <c r="Y12" s="221" t="s">
        <v>174</v>
      </c>
      <c r="Z12" s="210"/>
      <c r="AA12" s="210"/>
      <c r="AB12" s="210"/>
      <c r="AC12" s="210"/>
      <c r="AD12" s="210"/>
      <c r="AE12" s="210"/>
      <c r="AF12" s="210"/>
      <c r="AG12" s="210" t="s">
        <v>475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5">
      <c r="A13" s="228" t="s">
        <v>166</v>
      </c>
      <c r="B13" s="229" t="s">
        <v>97</v>
      </c>
      <c r="C13" s="255" t="s">
        <v>98</v>
      </c>
      <c r="D13" s="230"/>
      <c r="E13" s="231"/>
      <c r="F13" s="232"/>
      <c r="G13" s="232">
        <f>SUMIF(AG14:AG18,"&lt;&gt;NOR",G14:G18)</f>
        <v>0</v>
      </c>
      <c r="H13" s="232"/>
      <c r="I13" s="232">
        <f>SUM(I14:I18)</f>
        <v>0</v>
      </c>
      <c r="J13" s="232"/>
      <c r="K13" s="232">
        <f>SUM(K14:K18)</f>
        <v>0</v>
      </c>
      <c r="L13" s="232"/>
      <c r="M13" s="232">
        <f>SUM(M14:M18)</f>
        <v>0</v>
      </c>
      <c r="N13" s="231"/>
      <c r="O13" s="231">
        <f>SUM(O14:O18)</f>
        <v>0</v>
      </c>
      <c r="P13" s="231"/>
      <c r="Q13" s="231">
        <f>SUM(Q14:Q18)</f>
        <v>0</v>
      </c>
      <c r="R13" s="232"/>
      <c r="S13" s="232"/>
      <c r="T13" s="233"/>
      <c r="U13" s="227"/>
      <c r="V13" s="227">
        <f>SUM(V14:V18)</f>
        <v>12.75</v>
      </c>
      <c r="W13" s="227"/>
      <c r="X13" s="227"/>
      <c r="Y13" s="227"/>
      <c r="AG13" t="s">
        <v>167</v>
      </c>
    </row>
    <row r="14" spans="1:60" outlineLevel="1" x14ac:dyDescent="0.25">
      <c r="A14" s="248">
        <v>5</v>
      </c>
      <c r="B14" s="249" t="s">
        <v>852</v>
      </c>
      <c r="C14" s="264" t="s">
        <v>853</v>
      </c>
      <c r="D14" s="250" t="s">
        <v>189</v>
      </c>
      <c r="E14" s="251">
        <v>15</v>
      </c>
      <c r="F14" s="252"/>
      <c r="G14" s="253">
        <f>ROUND(E14*F14,2)</f>
        <v>0</v>
      </c>
      <c r="H14" s="252"/>
      <c r="I14" s="253">
        <f>ROUND(E14*H14,2)</f>
        <v>0</v>
      </c>
      <c r="J14" s="252"/>
      <c r="K14" s="253">
        <f>ROUND(E14*J14,2)</f>
        <v>0</v>
      </c>
      <c r="L14" s="253">
        <v>21</v>
      </c>
      <c r="M14" s="253">
        <f>G14*(1+L14/100)</f>
        <v>0</v>
      </c>
      <c r="N14" s="251">
        <v>4.0000000000000003E-5</v>
      </c>
      <c r="O14" s="251">
        <f>ROUND(E14*N14,2)</f>
        <v>0</v>
      </c>
      <c r="P14" s="251">
        <v>0</v>
      </c>
      <c r="Q14" s="251">
        <f>ROUND(E14*P14,2)</f>
        <v>0</v>
      </c>
      <c r="R14" s="253"/>
      <c r="S14" s="253" t="s">
        <v>311</v>
      </c>
      <c r="T14" s="254" t="s">
        <v>692</v>
      </c>
      <c r="U14" s="221">
        <v>0.45</v>
      </c>
      <c r="V14" s="221">
        <f>ROUND(E14*U14,2)</f>
        <v>6.75</v>
      </c>
      <c r="W14" s="221"/>
      <c r="X14" s="221" t="s">
        <v>173</v>
      </c>
      <c r="Y14" s="221" t="s">
        <v>174</v>
      </c>
      <c r="Z14" s="210"/>
      <c r="AA14" s="210"/>
      <c r="AB14" s="210"/>
      <c r="AC14" s="210"/>
      <c r="AD14" s="210"/>
      <c r="AE14" s="210"/>
      <c r="AF14" s="210"/>
      <c r="AG14" s="210" t="s">
        <v>175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48">
        <v>6</v>
      </c>
      <c r="B15" s="249" t="s">
        <v>854</v>
      </c>
      <c r="C15" s="264" t="s">
        <v>855</v>
      </c>
      <c r="D15" s="250" t="s">
        <v>189</v>
      </c>
      <c r="E15" s="251">
        <v>8</v>
      </c>
      <c r="F15" s="252"/>
      <c r="G15" s="253">
        <f>ROUND(E15*F15,2)</f>
        <v>0</v>
      </c>
      <c r="H15" s="252"/>
      <c r="I15" s="253">
        <f>ROUND(E15*H15,2)</f>
        <v>0</v>
      </c>
      <c r="J15" s="252"/>
      <c r="K15" s="253">
        <f>ROUND(E15*J15,2)</f>
        <v>0</v>
      </c>
      <c r="L15" s="253">
        <v>21</v>
      </c>
      <c r="M15" s="253">
        <f>G15*(1+L15/100)</f>
        <v>0</v>
      </c>
      <c r="N15" s="251">
        <v>1E-4</v>
      </c>
      <c r="O15" s="251">
        <f>ROUND(E15*N15,2)</f>
        <v>0</v>
      </c>
      <c r="P15" s="251">
        <v>0</v>
      </c>
      <c r="Q15" s="251">
        <f>ROUND(E15*P15,2)</f>
        <v>0</v>
      </c>
      <c r="R15" s="253"/>
      <c r="S15" s="253" t="s">
        <v>311</v>
      </c>
      <c r="T15" s="254" t="s">
        <v>692</v>
      </c>
      <c r="U15" s="221">
        <v>0.25</v>
      </c>
      <c r="V15" s="221">
        <f>ROUND(E15*U15,2)</f>
        <v>2</v>
      </c>
      <c r="W15" s="221"/>
      <c r="X15" s="221" t="s">
        <v>173</v>
      </c>
      <c r="Y15" s="221" t="s">
        <v>174</v>
      </c>
      <c r="Z15" s="210"/>
      <c r="AA15" s="210"/>
      <c r="AB15" s="210"/>
      <c r="AC15" s="210"/>
      <c r="AD15" s="210"/>
      <c r="AE15" s="210"/>
      <c r="AF15" s="210"/>
      <c r="AG15" s="210" t="s">
        <v>175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48">
        <v>7</v>
      </c>
      <c r="B16" s="249" t="s">
        <v>856</v>
      </c>
      <c r="C16" s="264" t="s">
        <v>857</v>
      </c>
      <c r="D16" s="250" t="s">
        <v>189</v>
      </c>
      <c r="E16" s="251">
        <v>8</v>
      </c>
      <c r="F16" s="252"/>
      <c r="G16" s="253">
        <f>ROUND(E16*F16,2)</f>
        <v>0</v>
      </c>
      <c r="H16" s="252"/>
      <c r="I16" s="253">
        <f>ROUND(E16*H16,2)</f>
        <v>0</v>
      </c>
      <c r="J16" s="252"/>
      <c r="K16" s="253">
        <f>ROUND(E16*J16,2)</f>
        <v>0</v>
      </c>
      <c r="L16" s="253">
        <v>21</v>
      </c>
      <c r="M16" s="253">
        <f>G16*(1+L16/100)</f>
        <v>0</v>
      </c>
      <c r="N16" s="251">
        <v>1.3999999999999999E-4</v>
      </c>
      <c r="O16" s="251">
        <f>ROUND(E16*N16,2)</f>
        <v>0</v>
      </c>
      <c r="P16" s="251">
        <v>0</v>
      </c>
      <c r="Q16" s="251">
        <f>ROUND(E16*P16,2)</f>
        <v>0</v>
      </c>
      <c r="R16" s="253"/>
      <c r="S16" s="253" t="s">
        <v>311</v>
      </c>
      <c r="T16" s="254" t="s">
        <v>692</v>
      </c>
      <c r="U16" s="221">
        <v>0.25</v>
      </c>
      <c r="V16" s="221">
        <f>ROUND(E16*U16,2)</f>
        <v>2</v>
      </c>
      <c r="W16" s="221"/>
      <c r="X16" s="221" t="s">
        <v>173</v>
      </c>
      <c r="Y16" s="221" t="s">
        <v>174</v>
      </c>
      <c r="Z16" s="210"/>
      <c r="AA16" s="210"/>
      <c r="AB16" s="210"/>
      <c r="AC16" s="210"/>
      <c r="AD16" s="210"/>
      <c r="AE16" s="210"/>
      <c r="AF16" s="210"/>
      <c r="AG16" s="210" t="s">
        <v>175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48">
        <v>8</v>
      </c>
      <c r="B17" s="249" t="s">
        <v>858</v>
      </c>
      <c r="C17" s="264" t="s">
        <v>859</v>
      </c>
      <c r="D17" s="250" t="s">
        <v>189</v>
      </c>
      <c r="E17" s="251">
        <v>8</v>
      </c>
      <c r="F17" s="252"/>
      <c r="G17" s="253">
        <f>ROUND(E17*F17,2)</f>
        <v>0</v>
      </c>
      <c r="H17" s="252"/>
      <c r="I17" s="253">
        <f>ROUND(E17*H17,2)</f>
        <v>0</v>
      </c>
      <c r="J17" s="252"/>
      <c r="K17" s="253">
        <f>ROUND(E17*J17,2)</f>
        <v>0</v>
      </c>
      <c r="L17" s="253">
        <v>21</v>
      </c>
      <c r="M17" s="253">
        <f>G17*(1+L17/100)</f>
        <v>0</v>
      </c>
      <c r="N17" s="251">
        <v>2.0000000000000001E-4</v>
      </c>
      <c r="O17" s="251">
        <f>ROUND(E17*N17,2)</f>
        <v>0</v>
      </c>
      <c r="P17" s="251">
        <v>0</v>
      </c>
      <c r="Q17" s="251">
        <f>ROUND(E17*P17,2)</f>
        <v>0</v>
      </c>
      <c r="R17" s="253"/>
      <c r="S17" s="253" t="s">
        <v>311</v>
      </c>
      <c r="T17" s="254" t="s">
        <v>692</v>
      </c>
      <c r="U17" s="221">
        <v>0.25</v>
      </c>
      <c r="V17" s="221">
        <f>ROUND(E17*U17,2)</f>
        <v>2</v>
      </c>
      <c r="W17" s="221"/>
      <c r="X17" s="221" t="s">
        <v>474</v>
      </c>
      <c r="Y17" s="221" t="s">
        <v>174</v>
      </c>
      <c r="Z17" s="210"/>
      <c r="AA17" s="210"/>
      <c r="AB17" s="210"/>
      <c r="AC17" s="210"/>
      <c r="AD17" s="210"/>
      <c r="AE17" s="210"/>
      <c r="AF17" s="210"/>
      <c r="AG17" s="210" t="s">
        <v>475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48">
        <v>9</v>
      </c>
      <c r="B18" s="249" t="s">
        <v>860</v>
      </c>
      <c r="C18" s="264" t="s">
        <v>861</v>
      </c>
      <c r="D18" s="250" t="s">
        <v>862</v>
      </c>
      <c r="E18" s="251">
        <v>15</v>
      </c>
      <c r="F18" s="252"/>
      <c r="G18" s="253">
        <f>ROUND(E18*F18,2)</f>
        <v>0</v>
      </c>
      <c r="H18" s="252"/>
      <c r="I18" s="253">
        <f>ROUND(E18*H18,2)</f>
        <v>0</v>
      </c>
      <c r="J18" s="252"/>
      <c r="K18" s="253">
        <f>ROUND(E18*J18,2)</f>
        <v>0</v>
      </c>
      <c r="L18" s="253">
        <v>21</v>
      </c>
      <c r="M18" s="253">
        <f>G18*(1+L18/100)</f>
        <v>0</v>
      </c>
      <c r="N18" s="251">
        <v>0</v>
      </c>
      <c r="O18" s="251">
        <f>ROUND(E18*N18,2)</f>
        <v>0</v>
      </c>
      <c r="P18" s="251">
        <v>0</v>
      </c>
      <c r="Q18" s="251">
        <f>ROUND(E18*P18,2)</f>
        <v>0</v>
      </c>
      <c r="R18" s="253"/>
      <c r="S18" s="253" t="s">
        <v>311</v>
      </c>
      <c r="T18" s="254" t="s">
        <v>692</v>
      </c>
      <c r="U18" s="221">
        <v>0</v>
      </c>
      <c r="V18" s="221">
        <f>ROUND(E18*U18,2)</f>
        <v>0</v>
      </c>
      <c r="W18" s="221"/>
      <c r="X18" s="221" t="s">
        <v>474</v>
      </c>
      <c r="Y18" s="221" t="s">
        <v>174</v>
      </c>
      <c r="Z18" s="210"/>
      <c r="AA18" s="210"/>
      <c r="AB18" s="210"/>
      <c r="AC18" s="210"/>
      <c r="AD18" s="210"/>
      <c r="AE18" s="210"/>
      <c r="AF18" s="210"/>
      <c r="AG18" s="210" t="s">
        <v>475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5">
      <c r="A19" s="228" t="s">
        <v>166</v>
      </c>
      <c r="B19" s="229" t="s">
        <v>101</v>
      </c>
      <c r="C19" s="255" t="s">
        <v>102</v>
      </c>
      <c r="D19" s="230"/>
      <c r="E19" s="231"/>
      <c r="F19" s="232"/>
      <c r="G19" s="232">
        <f>SUMIF(AG20:AG46,"&lt;&gt;NOR",G20:G46)</f>
        <v>0</v>
      </c>
      <c r="H19" s="232"/>
      <c r="I19" s="232">
        <f>SUM(I20:I46)</f>
        <v>0</v>
      </c>
      <c r="J19" s="232"/>
      <c r="K19" s="232">
        <f>SUM(K20:K46)</f>
        <v>0</v>
      </c>
      <c r="L19" s="232"/>
      <c r="M19" s="232">
        <f>SUM(M20:M46)</f>
        <v>0</v>
      </c>
      <c r="N19" s="231"/>
      <c r="O19" s="231">
        <f>SUM(O20:O46)</f>
        <v>0</v>
      </c>
      <c r="P19" s="231"/>
      <c r="Q19" s="231">
        <f>SUM(Q20:Q46)</f>
        <v>0</v>
      </c>
      <c r="R19" s="232"/>
      <c r="S19" s="232"/>
      <c r="T19" s="233"/>
      <c r="U19" s="227"/>
      <c r="V19" s="227">
        <f>SUM(V20:V46)</f>
        <v>10.91</v>
      </c>
      <c r="W19" s="227"/>
      <c r="X19" s="227"/>
      <c r="Y19" s="227"/>
      <c r="AG19" t="s">
        <v>167</v>
      </c>
    </row>
    <row r="20" spans="1:60" outlineLevel="1" x14ac:dyDescent="0.25">
      <c r="A20" s="235">
        <v>10</v>
      </c>
      <c r="B20" s="236" t="s">
        <v>863</v>
      </c>
      <c r="C20" s="256" t="s">
        <v>864</v>
      </c>
      <c r="D20" s="237" t="s">
        <v>207</v>
      </c>
      <c r="E20" s="238">
        <v>99.143000000000001</v>
      </c>
      <c r="F20" s="239"/>
      <c r="G20" s="240">
        <f>ROUND(E20*F20,2)</f>
        <v>0</v>
      </c>
      <c r="H20" s="239"/>
      <c r="I20" s="240">
        <f>ROUND(E20*H20,2)</f>
        <v>0</v>
      </c>
      <c r="J20" s="239"/>
      <c r="K20" s="240">
        <f>ROUND(E20*J20,2)</f>
        <v>0</v>
      </c>
      <c r="L20" s="240">
        <v>21</v>
      </c>
      <c r="M20" s="240">
        <f>G20*(1+L20/100)</f>
        <v>0</v>
      </c>
      <c r="N20" s="238">
        <v>0</v>
      </c>
      <c r="O20" s="238">
        <f>ROUND(E20*N20,2)</f>
        <v>0</v>
      </c>
      <c r="P20" s="238">
        <v>0</v>
      </c>
      <c r="Q20" s="238">
        <f>ROUND(E20*P20,2)</f>
        <v>0</v>
      </c>
      <c r="R20" s="240"/>
      <c r="S20" s="240" t="s">
        <v>311</v>
      </c>
      <c r="T20" s="241" t="s">
        <v>692</v>
      </c>
      <c r="U20" s="221">
        <v>0.11</v>
      </c>
      <c r="V20" s="221">
        <f>ROUND(E20*U20,2)</f>
        <v>10.91</v>
      </c>
      <c r="W20" s="221"/>
      <c r="X20" s="221" t="s">
        <v>173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175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5">
      <c r="A21" s="217"/>
      <c r="B21" s="218"/>
      <c r="C21" s="258" t="s">
        <v>865</v>
      </c>
      <c r="D21" s="223"/>
      <c r="E21" s="224">
        <v>4.4000000000000004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179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5">
      <c r="A22" s="217"/>
      <c r="B22" s="218"/>
      <c r="C22" s="258" t="s">
        <v>866</v>
      </c>
      <c r="D22" s="223"/>
      <c r="E22" s="224">
        <v>4.4000000000000004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179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5">
      <c r="A23" s="217"/>
      <c r="B23" s="218"/>
      <c r="C23" s="258" t="s">
        <v>867</v>
      </c>
      <c r="D23" s="223"/>
      <c r="E23" s="224">
        <v>18.23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179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5">
      <c r="A24" s="217"/>
      <c r="B24" s="218"/>
      <c r="C24" s="258" t="s">
        <v>868</v>
      </c>
      <c r="D24" s="223"/>
      <c r="E24" s="224">
        <v>31.42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179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5">
      <c r="A25" s="217"/>
      <c r="B25" s="218"/>
      <c r="C25" s="258" t="s">
        <v>869</v>
      </c>
      <c r="D25" s="223"/>
      <c r="E25" s="224">
        <v>18.7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179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5">
      <c r="A26" s="217"/>
      <c r="B26" s="218"/>
      <c r="C26" s="258" t="s">
        <v>870</v>
      </c>
      <c r="D26" s="223"/>
      <c r="E26" s="224">
        <v>22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179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0.399999999999999" outlineLevel="1" x14ac:dyDescent="0.25">
      <c r="A27" s="235">
        <v>11</v>
      </c>
      <c r="B27" s="236" t="s">
        <v>871</v>
      </c>
      <c r="C27" s="256" t="s">
        <v>872</v>
      </c>
      <c r="D27" s="237" t="s">
        <v>207</v>
      </c>
      <c r="E27" s="238">
        <v>4.4000000000000004</v>
      </c>
      <c r="F27" s="239"/>
      <c r="G27" s="240">
        <f>ROUND(E27*F27,2)</f>
        <v>0</v>
      </c>
      <c r="H27" s="239"/>
      <c r="I27" s="240">
        <f>ROUND(E27*H27,2)</f>
        <v>0</v>
      </c>
      <c r="J27" s="239"/>
      <c r="K27" s="240">
        <f>ROUND(E27*J27,2)</f>
        <v>0</v>
      </c>
      <c r="L27" s="240">
        <v>21</v>
      </c>
      <c r="M27" s="240">
        <f>G27*(1+L27/100)</f>
        <v>0</v>
      </c>
      <c r="N27" s="238">
        <v>1.0000000000000001E-5</v>
      </c>
      <c r="O27" s="238">
        <f>ROUND(E27*N27,2)</f>
        <v>0</v>
      </c>
      <c r="P27" s="238">
        <v>0</v>
      </c>
      <c r="Q27" s="238">
        <f>ROUND(E27*P27,2)</f>
        <v>0</v>
      </c>
      <c r="R27" s="240"/>
      <c r="S27" s="240" t="s">
        <v>311</v>
      </c>
      <c r="T27" s="241" t="s">
        <v>692</v>
      </c>
      <c r="U27" s="221">
        <v>0</v>
      </c>
      <c r="V27" s="221">
        <f>ROUND(E27*U27,2)</f>
        <v>0</v>
      </c>
      <c r="W27" s="221"/>
      <c r="X27" s="221" t="s">
        <v>474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475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17"/>
      <c r="B28" s="218"/>
      <c r="C28" s="258" t="s">
        <v>873</v>
      </c>
      <c r="D28" s="223"/>
      <c r="E28" s="224">
        <v>4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179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5">
      <c r="A29" s="217"/>
      <c r="B29" s="218"/>
      <c r="C29" s="270" t="s">
        <v>874</v>
      </c>
      <c r="D29" s="268"/>
      <c r="E29" s="269">
        <v>0.4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179</v>
      </c>
      <c r="AH29" s="210">
        <v>4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0.399999999999999" outlineLevel="1" x14ac:dyDescent="0.25">
      <c r="A30" s="235">
        <v>12</v>
      </c>
      <c r="B30" s="236" t="s">
        <v>875</v>
      </c>
      <c r="C30" s="256" t="s">
        <v>876</v>
      </c>
      <c r="D30" s="237" t="s">
        <v>207</v>
      </c>
      <c r="E30" s="238">
        <v>4.4000000000000004</v>
      </c>
      <c r="F30" s="239"/>
      <c r="G30" s="240">
        <f>ROUND(E30*F30,2)</f>
        <v>0</v>
      </c>
      <c r="H30" s="239"/>
      <c r="I30" s="240">
        <f>ROUND(E30*H30,2)</f>
        <v>0</v>
      </c>
      <c r="J30" s="239"/>
      <c r="K30" s="240">
        <f>ROUND(E30*J30,2)</f>
        <v>0</v>
      </c>
      <c r="L30" s="240">
        <v>21</v>
      </c>
      <c r="M30" s="240">
        <f>G30*(1+L30/100)</f>
        <v>0</v>
      </c>
      <c r="N30" s="238">
        <v>3.0000000000000001E-5</v>
      </c>
      <c r="O30" s="238">
        <f>ROUND(E30*N30,2)</f>
        <v>0</v>
      </c>
      <c r="P30" s="238">
        <v>0</v>
      </c>
      <c r="Q30" s="238">
        <f>ROUND(E30*P30,2)</f>
        <v>0</v>
      </c>
      <c r="R30" s="240"/>
      <c r="S30" s="240" t="s">
        <v>311</v>
      </c>
      <c r="T30" s="241" t="s">
        <v>692</v>
      </c>
      <c r="U30" s="221">
        <v>0</v>
      </c>
      <c r="V30" s="221">
        <f>ROUND(E30*U30,2)</f>
        <v>0</v>
      </c>
      <c r="W30" s="221"/>
      <c r="X30" s="221" t="s">
        <v>474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475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58" t="s">
        <v>873</v>
      </c>
      <c r="D31" s="223"/>
      <c r="E31" s="224">
        <v>4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17"/>
      <c r="B32" s="218"/>
      <c r="C32" s="270" t="s">
        <v>874</v>
      </c>
      <c r="D32" s="268"/>
      <c r="E32" s="269">
        <v>0.4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179</v>
      </c>
      <c r="AH32" s="210">
        <v>4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0.399999999999999" outlineLevel="1" x14ac:dyDescent="0.25">
      <c r="A33" s="235">
        <v>13</v>
      </c>
      <c r="B33" s="236" t="s">
        <v>877</v>
      </c>
      <c r="C33" s="256" t="s">
        <v>878</v>
      </c>
      <c r="D33" s="237" t="s">
        <v>207</v>
      </c>
      <c r="E33" s="238">
        <v>18.227</v>
      </c>
      <c r="F33" s="239"/>
      <c r="G33" s="240">
        <f>ROUND(E33*F33,2)</f>
        <v>0</v>
      </c>
      <c r="H33" s="239"/>
      <c r="I33" s="240">
        <f>ROUND(E33*H33,2)</f>
        <v>0</v>
      </c>
      <c r="J33" s="239"/>
      <c r="K33" s="240">
        <f>ROUND(E33*J33,2)</f>
        <v>0</v>
      </c>
      <c r="L33" s="240">
        <v>21</v>
      </c>
      <c r="M33" s="240">
        <f>G33*(1+L33/100)</f>
        <v>0</v>
      </c>
      <c r="N33" s="238">
        <v>1.0000000000000001E-5</v>
      </c>
      <c r="O33" s="238">
        <f>ROUND(E33*N33,2)</f>
        <v>0</v>
      </c>
      <c r="P33" s="238">
        <v>0</v>
      </c>
      <c r="Q33" s="238">
        <f>ROUND(E33*P33,2)</f>
        <v>0</v>
      </c>
      <c r="R33" s="240"/>
      <c r="S33" s="240" t="s">
        <v>311</v>
      </c>
      <c r="T33" s="241" t="s">
        <v>692</v>
      </c>
      <c r="U33" s="221">
        <v>0</v>
      </c>
      <c r="V33" s="221">
        <f>ROUND(E33*U33,2)</f>
        <v>0</v>
      </c>
      <c r="W33" s="221"/>
      <c r="X33" s="221" t="s">
        <v>474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475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17"/>
      <c r="B34" s="218"/>
      <c r="C34" s="258" t="s">
        <v>879</v>
      </c>
      <c r="D34" s="223"/>
      <c r="E34" s="224">
        <v>16.57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179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5">
      <c r="A35" s="217"/>
      <c r="B35" s="218"/>
      <c r="C35" s="270" t="s">
        <v>874</v>
      </c>
      <c r="D35" s="268"/>
      <c r="E35" s="269">
        <v>1.66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179</v>
      </c>
      <c r="AH35" s="210">
        <v>4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399999999999999" outlineLevel="1" x14ac:dyDescent="0.25">
      <c r="A36" s="235">
        <v>14</v>
      </c>
      <c r="B36" s="236" t="s">
        <v>880</v>
      </c>
      <c r="C36" s="256" t="s">
        <v>881</v>
      </c>
      <c r="D36" s="237" t="s">
        <v>207</v>
      </c>
      <c r="E36" s="238">
        <v>31.416</v>
      </c>
      <c r="F36" s="239"/>
      <c r="G36" s="240">
        <f>ROUND(E36*F36,2)</f>
        <v>0</v>
      </c>
      <c r="H36" s="239"/>
      <c r="I36" s="240">
        <f>ROUND(E36*H36,2)</f>
        <v>0</v>
      </c>
      <c r="J36" s="239"/>
      <c r="K36" s="240">
        <f>ROUND(E36*J36,2)</f>
        <v>0</v>
      </c>
      <c r="L36" s="240">
        <v>21</v>
      </c>
      <c r="M36" s="240">
        <f>G36*(1+L36/100)</f>
        <v>0</v>
      </c>
      <c r="N36" s="238">
        <v>3.0000000000000001E-5</v>
      </c>
      <c r="O36" s="238">
        <f>ROUND(E36*N36,2)</f>
        <v>0</v>
      </c>
      <c r="P36" s="238">
        <v>0</v>
      </c>
      <c r="Q36" s="238">
        <f>ROUND(E36*P36,2)</f>
        <v>0</v>
      </c>
      <c r="R36" s="240"/>
      <c r="S36" s="240" t="s">
        <v>311</v>
      </c>
      <c r="T36" s="241" t="s">
        <v>692</v>
      </c>
      <c r="U36" s="221">
        <v>0</v>
      </c>
      <c r="V36" s="221">
        <f>ROUND(E36*U36,2)</f>
        <v>0</v>
      </c>
      <c r="W36" s="221"/>
      <c r="X36" s="221" t="s">
        <v>474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475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5">
      <c r="A37" s="217"/>
      <c r="B37" s="218"/>
      <c r="C37" s="258" t="s">
        <v>882</v>
      </c>
      <c r="D37" s="223"/>
      <c r="E37" s="224">
        <v>28.56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5">
      <c r="A38" s="217"/>
      <c r="B38" s="218"/>
      <c r="C38" s="270" t="s">
        <v>874</v>
      </c>
      <c r="D38" s="268"/>
      <c r="E38" s="269">
        <v>2.86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179</v>
      </c>
      <c r="AH38" s="210">
        <v>4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0.399999999999999" outlineLevel="1" x14ac:dyDescent="0.25">
      <c r="A39" s="235">
        <v>15</v>
      </c>
      <c r="B39" s="236" t="s">
        <v>883</v>
      </c>
      <c r="C39" s="256" t="s">
        <v>884</v>
      </c>
      <c r="D39" s="237" t="s">
        <v>207</v>
      </c>
      <c r="E39" s="238">
        <v>18.7</v>
      </c>
      <c r="F39" s="239"/>
      <c r="G39" s="240">
        <f>ROUND(E39*F39,2)</f>
        <v>0</v>
      </c>
      <c r="H39" s="239"/>
      <c r="I39" s="240">
        <f>ROUND(E39*H39,2)</f>
        <v>0</v>
      </c>
      <c r="J39" s="239"/>
      <c r="K39" s="240">
        <f>ROUND(E39*J39,2)</f>
        <v>0</v>
      </c>
      <c r="L39" s="240">
        <v>21</v>
      </c>
      <c r="M39" s="240">
        <f>G39*(1+L39/100)</f>
        <v>0</v>
      </c>
      <c r="N39" s="238">
        <v>6.0000000000000002E-5</v>
      </c>
      <c r="O39" s="238">
        <f>ROUND(E39*N39,2)</f>
        <v>0</v>
      </c>
      <c r="P39" s="238">
        <v>0</v>
      </c>
      <c r="Q39" s="238">
        <f>ROUND(E39*P39,2)</f>
        <v>0</v>
      </c>
      <c r="R39" s="240"/>
      <c r="S39" s="240" t="s">
        <v>311</v>
      </c>
      <c r="T39" s="241" t="s">
        <v>692</v>
      </c>
      <c r="U39" s="221">
        <v>0</v>
      </c>
      <c r="V39" s="221">
        <f>ROUND(E39*U39,2)</f>
        <v>0</v>
      </c>
      <c r="W39" s="221"/>
      <c r="X39" s="221" t="s">
        <v>474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475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5">
      <c r="A40" s="217"/>
      <c r="B40" s="218"/>
      <c r="C40" s="258" t="s">
        <v>885</v>
      </c>
      <c r="D40" s="223"/>
      <c r="E40" s="224">
        <v>17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179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5">
      <c r="A41" s="217"/>
      <c r="B41" s="218"/>
      <c r="C41" s="270" t="s">
        <v>874</v>
      </c>
      <c r="D41" s="268"/>
      <c r="E41" s="269">
        <v>1.7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179</v>
      </c>
      <c r="AH41" s="210">
        <v>4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0.399999999999999" outlineLevel="1" x14ac:dyDescent="0.25">
      <c r="A42" s="235">
        <v>16</v>
      </c>
      <c r="B42" s="236" t="s">
        <v>886</v>
      </c>
      <c r="C42" s="256" t="s">
        <v>887</v>
      </c>
      <c r="D42" s="237" t="s">
        <v>207</v>
      </c>
      <c r="E42" s="238">
        <v>22</v>
      </c>
      <c r="F42" s="239"/>
      <c r="G42" s="240">
        <f>ROUND(E42*F42,2)</f>
        <v>0</v>
      </c>
      <c r="H42" s="239"/>
      <c r="I42" s="240">
        <f>ROUND(E42*H42,2)</f>
        <v>0</v>
      </c>
      <c r="J42" s="239"/>
      <c r="K42" s="240">
        <f>ROUND(E42*J42,2)</f>
        <v>0</v>
      </c>
      <c r="L42" s="240">
        <v>21</v>
      </c>
      <c r="M42" s="240">
        <f>G42*(1+L42/100)</f>
        <v>0</v>
      </c>
      <c r="N42" s="238">
        <v>6.0000000000000002E-5</v>
      </c>
      <c r="O42" s="238">
        <f>ROUND(E42*N42,2)</f>
        <v>0</v>
      </c>
      <c r="P42" s="238">
        <v>0</v>
      </c>
      <c r="Q42" s="238">
        <f>ROUND(E42*P42,2)</f>
        <v>0</v>
      </c>
      <c r="R42" s="240"/>
      <c r="S42" s="240" t="s">
        <v>311</v>
      </c>
      <c r="T42" s="241" t="s">
        <v>692</v>
      </c>
      <c r="U42" s="221">
        <v>0</v>
      </c>
      <c r="V42" s="221">
        <f>ROUND(E42*U42,2)</f>
        <v>0</v>
      </c>
      <c r="W42" s="221"/>
      <c r="X42" s="221" t="s">
        <v>474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475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5">
      <c r="A43" s="217"/>
      <c r="B43" s="218"/>
      <c r="C43" s="258" t="s">
        <v>888</v>
      </c>
      <c r="D43" s="223"/>
      <c r="E43" s="224">
        <v>20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179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5">
      <c r="A44" s="217"/>
      <c r="B44" s="218"/>
      <c r="C44" s="270" t="s">
        <v>874</v>
      </c>
      <c r="D44" s="268"/>
      <c r="E44" s="269">
        <v>2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179</v>
      </c>
      <c r="AH44" s="210">
        <v>4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35">
        <v>17</v>
      </c>
      <c r="B45" s="236" t="s">
        <v>889</v>
      </c>
      <c r="C45" s="256" t="s">
        <v>890</v>
      </c>
      <c r="D45" s="237" t="s">
        <v>0</v>
      </c>
      <c r="E45" s="238">
        <v>90.773499999999999</v>
      </c>
      <c r="F45" s="239"/>
      <c r="G45" s="240">
        <f>ROUND(E45*F45,2)</f>
        <v>0</v>
      </c>
      <c r="H45" s="239"/>
      <c r="I45" s="240">
        <f>ROUND(E45*H45,2)</f>
        <v>0</v>
      </c>
      <c r="J45" s="239"/>
      <c r="K45" s="240">
        <f>ROUND(E45*J45,2)</f>
        <v>0</v>
      </c>
      <c r="L45" s="240">
        <v>21</v>
      </c>
      <c r="M45" s="240">
        <f>G45*(1+L45/100)</f>
        <v>0</v>
      </c>
      <c r="N45" s="238">
        <v>0</v>
      </c>
      <c r="O45" s="238">
        <f>ROUND(E45*N45,2)</f>
        <v>0</v>
      </c>
      <c r="P45" s="238">
        <v>0</v>
      </c>
      <c r="Q45" s="238">
        <f>ROUND(E45*P45,2)</f>
        <v>0</v>
      </c>
      <c r="R45" s="240"/>
      <c r="S45" s="240" t="s">
        <v>311</v>
      </c>
      <c r="T45" s="241" t="s">
        <v>692</v>
      </c>
      <c r="U45" s="221">
        <v>0</v>
      </c>
      <c r="V45" s="221">
        <f>ROUND(E45*U45,2)</f>
        <v>0</v>
      </c>
      <c r="W45" s="221"/>
      <c r="X45" s="221" t="s">
        <v>173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891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17"/>
      <c r="B46" s="218"/>
      <c r="C46" s="259" t="s">
        <v>582</v>
      </c>
      <c r="D46" s="244"/>
      <c r="E46" s="244"/>
      <c r="F46" s="244"/>
      <c r="G46" s="244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212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5">
      <c r="A47" s="228" t="s">
        <v>166</v>
      </c>
      <c r="B47" s="229" t="s">
        <v>103</v>
      </c>
      <c r="C47" s="255" t="s">
        <v>104</v>
      </c>
      <c r="D47" s="230"/>
      <c r="E47" s="231"/>
      <c r="F47" s="232"/>
      <c r="G47" s="232">
        <f>SUMIF(AG48:AG81,"&lt;&gt;NOR",G48:G81)</f>
        <v>0</v>
      </c>
      <c r="H47" s="232"/>
      <c r="I47" s="232">
        <f>SUM(I48:I81)</f>
        <v>0</v>
      </c>
      <c r="J47" s="232"/>
      <c r="K47" s="232">
        <f>SUM(K48:K81)</f>
        <v>0</v>
      </c>
      <c r="L47" s="232"/>
      <c r="M47" s="232">
        <f>SUM(M48:M81)</f>
        <v>0</v>
      </c>
      <c r="N47" s="231"/>
      <c r="O47" s="231">
        <f>SUM(O48:O81)</f>
        <v>0.03</v>
      </c>
      <c r="P47" s="231"/>
      <c r="Q47" s="231">
        <f>SUM(Q48:Q81)</f>
        <v>0.05</v>
      </c>
      <c r="R47" s="232"/>
      <c r="S47" s="232"/>
      <c r="T47" s="233"/>
      <c r="U47" s="227"/>
      <c r="V47" s="227">
        <f>SUM(V48:V81)</f>
        <v>22.89</v>
      </c>
      <c r="W47" s="227"/>
      <c r="X47" s="227"/>
      <c r="Y47" s="227"/>
      <c r="AG47" t="s">
        <v>167</v>
      </c>
    </row>
    <row r="48" spans="1:60" outlineLevel="1" x14ac:dyDescent="0.25">
      <c r="A48" s="235">
        <v>18</v>
      </c>
      <c r="B48" s="236" t="s">
        <v>892</v>
      </c>
      <c r="C48" s="256" t="s">
        <v>893</v>
      </c>
      <c r="D48" s="237" t="s">
        <v>207</v>
      </c>
      <c r="E48" s="238">
        <v>7.15</v>
      </c>
      <c r="F48" s="239"/>
      <c r="G48" s="240">
        <f>ROUND(E48*F48,2)</f>
        <v>0</v>
      </c>
      <c r="H48" s="239"/>
      <c r="I48" s="240">
        <f>ROUND(E48*H48,2)</f>
        <v>0</v>
      </c>
      <c r="J48" s="239"/>
      <c r="K48" s="240">
        <f>ROUND(E48*J48,2)</f>
        <v>0</v>
      </c>
      <c r="L48" s="240">
        <v>21</v>
      </c>
      <c r="M48" s="240">
        <f>G48*(1+L48/100)</f>
        <v>0</v>
      </c>
      <c r="N48" s="238">
        <v>0</v>
      </c>
      <c r="O48" s="238">
        <f>ROUND(E48*N48,2)</f>
        <v>0</v>
      </c>
      <c r="P48" s="238">
        <v>2.0999999999999999E-3</v>
      </c>
      <c r="Q48" s="238">
        <f>ROUND(E48*P48,2)</f>
        <v>0.02</v>
      </c>
      <c r="R48" s="240"/>
      <c r="S48" s="240" t="s">
        <v>311</v>
      </c>
      <c r="T48" s="241" t="s">
        <v>692</v>
      </c>
      <c r="U48" s="221">
        <v>3.1E-2</v>
      </c>
      <c r="V48" s="221">
        <f>ROUND(E48*U48,2)</f>
        <v>0.22</v>
      </c>
      <c r="W48" s="221"/>
      <c r="X48" s="221" t="s">
        <v>173</v>
      </c>
      <c r="Y48" s="221" t="s">
        <v>174</v>
      </c>
      <c r="Z48" s="210"/>
      <c r="AA48" s="210"/>
      <c r="AB48" s="210"/>
      <c r="AC48" s="210"/>
      <c r="AD48" s="210"/>
      <c r="AE48" s="210"/>
      <c r="AF48" s="210"/>
      <c r="AG48" s="210" t="s">
        <v>175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5">
      <c r="A49" s="217"/>
      <c r="B49" s="218"/>
      <c r="C49" s="259" t="s">
        <v>894</v>
      </c>
      <c r="D49" s="244"/>
      <c r="E49" s="244"/>
      <c r="F49" s="244"/>
      <c r="G49" s="244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212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17"/>
      <c r="B50" s="218"/>
      <c r="C50" s="258" t="s">
        <v>895</v>
      </c>
      <c r="D50" s="223"/>
      <c r="E50" s="224">
        <v>6.5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179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5">
      <c r="A51" s="217"/>
      <c r="B51" s="218"/>
      <c r="C51" s="270" t="s">
        <v>874</v>
      </c>
      <c r="D51" s="268"/>
      <c r="E51" s="269">
        <v>0.65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179</v>
      </c>
      <c r="AH51" s="210">
        <v>4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35">
        <v>19</v>
      </c>
      <c r="B52" s="236" t="s">
        <v>896</v>
      </c>
      <c r="C52" s="256" t="s">
        <v>897</v>
      </c>
      <c r="D52" s="237" t="s">
        <v>207</v>
      </c>
      <c r="E52" s="238">
        <v>10.34</v>
      </c>
      <c r="F52" s="239"/>
      <c r="G52" s="240">
        <f>ROUND(E52*F52,2)</f>
        <v>0</v>
      </c>
      <c r="H52" s="239"/>
      <c r="I52" s="240">
        <f>ROUND(E52*H52,2)</f>
        <v>0</v>
      </c>
      <c r="J52" s="239"/>
      <c r="K52" s="240">
        <f>ROUND(E52*J52,2)</f>
        <v>0</v>
      </c>
      <c r="L52" s="240">
        <v>21</v>
      </c>
      <c r="M52" s="240">
        <f>G52*(1+L52/100)</f>
        <v>0</v>
      </c>
      <c r="N52" s="238">
        <v>0</v>
      </c>
      <c r="O52" s="238">
        <f>ROUND(E52*N52,2)</f>
        <v>0</v>
      </c>
      <c r="P52" s="238">
        <v>2.63E-3</v>
      </c>
      <c r="Q52" s="238">
        <f>ROUND(E52*P52,2)</f>
        <v>0.03</v>
      </c>
      <c r="R52" s="240"/>
      <c r="S52" s="240" t="s">
        <v>311</v>
      </c>
      <c r="T52" s="241" t="s">
        <v>692</v>
      </c>
      <c r="U52" s="221">
        <v>0.114</v>
      </c>
      <c r="V52" s="221">
        <f>ROUND(E52*U52,2)</f>
        <v>1.18</v>
      </c>
      <c r="W52" s="221"/>
      <c r="X52" s="221" t="s">
        <v>173</v>
      </c>
      <c r="Y52" s="221" t="s">
        <v>174</v>
      </c>
      <c r="Z52" s="210"/>
      <c r="AA52" s="210"/>
      <c r="AB52" s="210"/>
      <c r="AC52" s="210"/>
      <c r="AD52" s="210"/>
      <c r="AE52" s="210"/>
      <c r="AF52" s="210"/>
      <c r="AG52" s="210" t="s">
        <v>175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5">
      <c r="A53" s="217"/>
      <c r="B53" s="218"/>
      <c r="C53" s="259" t="s">
        <v>894</v>
      </c>
      <c r="D53" s="244"/>
      <c r="E53" s="244"/>
      <c r="F53" s="244"/>
      <c r="G53" s="244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212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5">
      <c r="A54" s="217"/>
      <c r="B54" s="218"/>
      <c r="C54" s="258" t="s">
        <v>898</v>
      </c>
      <c r="D54" s="223"/>
      <c r="E54" s="224">
        <v>9.4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179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17"/>
      <c r="B55" s="218"/>
      <c r="C55" s="270" t="s">
        <v>874</v>
      </c>
      <c r="D55" s="268"/>
      <c r="E55" s="269">
        <v>0.94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179</v>
      </c>
      <c r="AH55" s="210">
        <v>4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5">
        <v>20</v>
      </c>
      <c r="B56" s="236" t="s">
        <v>899</v>
      </c>
      <c r="C56" s="256" t="s">
        <v>900</v>
      </c>
      <c r="D56" s="237" t="s">
        <v>207</v>
      </c>
      <c r="E56" s="238">
        <v>6.05</v>
      </c>
      <c r="F56" s="239"/>
      <c r="G56" s="240">
        <f>ROUND(E56*F56,2)</f>
        <v>0</v>
      </c>
      <c r="H56" s="239"/>
      <c r="I56" s="240">
        <f>ROUND(E56*H56,2)</f>
        <v>0</v>
      </c>
      <c r="J56" s="239"/>
      <c r="K56" s="240">
        <f>ROUND(E56*J56,2)</f>
        <v>0</v>
      </c>
      <c r="L56" s="240">
        <v>21</v>
      </c>
      <c r="M56" s="240">
        <f>G56*(1+L56/100)</f>
        <v>0</v>
      </c>
      <c r="N56" s="238">
        <v>4.8000000000000001E-4</v>
      </c>
      <c r="O56" s="238">
        <f>ROUND(E56*N56,2)</f>
        <v>0</v>
      </c>
      <c r="P56" s="238">
        <v>0</v>
      </c>
      <c r="Q56" s="238">
        <f>ROUND(E56*P56,2)</f>
        <v>0</v>
      </c>
      <c r="R56" s="240"/>
      <c r="S56" s="240" t="s">
        <v>311</v>
      </c>
      <c r="T56" s="241" t="s">
        <v>692</v>
      </c>
      <c r="U56" s="221">
        <v>0.35899999999999999</v>
      </c>
      <c r="V56" s="221">
        <f>ROUND(E56*U56,2)</f>
        <v>2.17</v>
      </c>
      <c r="W56" s="221"/>
      <c r="X56" s="221" t="s">
        <v>173</v>
      </c>
      <c r="Y56" s="221" t="s">
        <v>174</v>
      </c>
      <c r="Z56" s="210"/>
      <c r="AA56" s="210"/>
      <c r="AB56" s="210"/>
      <c r="AC56" s="210"/>
      <c r="AD56" s="210"/>
      <c r="AE56" s="210"/>
      <c r="AF56" s="210"/>
      <c r="AG56" s="210" t="s">
        <v>175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5">
      <c r="A57" s="217"/>
      <c r="B57" s="218"/>
      <c r="C57" s="259" t="s">
        <v>901</v>
      </c>
      <c r="D57" s="244"/>
      <c r="E57" s="244"/>
      <c r="F57" s="244"/>
      <c r="G57" s="244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212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17"/>
      <c r="B58" s="218"/>
      <c r="C58" s="258" t="s">
        <v>902</v>
      </c>
      <c r="D58" s="223"/>
      <c r="E58" s="224">
        <v>5.5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179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17"/>
      <c r="B59" s="218"/>
      <c r="C59" s="270" t="s">
        <v>874</v>
      </c>
      <c r="D59" s="268"/>
      <c r="E59" s="269">
        <v>0.55000000000000004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179</v>
      </c>
      <c r="AH59" s="210">
        <v>4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5">
      <c r="A60" s="235">
        <v>21</v>
      </c>
      <c r="B60" s="236" t="s">
        <v>903</v>
      </c>
      <c r="C60" s="256" t="s">
        <v>904</v>
      </c>
      <c r="D60" s="237" t="s">
        <v>207</v>
      </c>
      <c r="E60" s="238">
        <v>10.34</v>
      </c>
      <c r="F60" s="239"/>
      <c r="G60" s="240">
        <f>ROUND(E60*F60,2)</f>
        <v>0</v>
      </c>
      <c r="H60" s="239"/>
      <c r="I60" s="240">
        <f>ROUND(E60*H60,2)</f>
        <v>0</v>
      </c>
      <c r="J60" s="239"/>
      <c r="K60" s="240">
        <f>ROUND(E60*J60,2)</f>
        <v>0</v>
      </c>
      <c r="L60" s="240">
        <v>21</v>
      </c>
      <c r="M60" s="240">
        <f>G60*(1+L60/100)</f>
        <v>0</v>
      </c>
      <c r="N60" s="238">
        <v>6.2E-4</v>
      </c>
      <c r="O60" s="238">
        <f>ROUND(E60*N60,2)</f>
        <v>0.01</v>
      </c>
      <c r="P60" s="238">
        <v>0</v>
      </c>
      <c r="Q60" s="238">
        <f>ROUND(E60*P60,2)</f>
        <v>0</v>
      </c>
      <c r="R60" s="240"/>
      <c r="S60" s="240" t="s">
        <v>311</v>
      </c>
      <c r="T60" s="241" t="s">
        <v>692</v>
      </c>
      <c r="U60" s="221">
        <v>0.52900000000000003</v>
      </c>
      <c r="V60" s="221">
        <f>ROUND(E60*U60,2)</f>
        <v>5.47</v>
      </c>
      <c r="W60" s="221"/>
      <c r="X60" s="221" t="s">
        <v>173</v>
      </c>
      <c r="Y60" s="221" t="s">
        <v>174</v>
      </c>
      <c r="Z60" s="210"/>
      <c r="AA60" s="210"/>
      <c r="AB60" s="210"/>
      <c r="AC60" s="210"/>
      <c r="AD60" s="210"/>
      <c r="AE60" s="210"/>
      <c r="AF60" s="210"/>
      <c r="AG60" s="210" t="s">
        <v>175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5">
      <c r="A61" s="217"/>
      <c r="B61" s="218"/>
      <c r="C61" s="259" t="s">
        <v>901</v>
      </c>
      <c r="D61" s="244"/>
      <c r="E61" s="244"/>
      <c r="F61" s="244"/>
      <c r="G61" s="244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212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17"/>
      <c r="B62" s="218"/>
      <c r="C62" s="260" t="s">
        <v>905</v>
      </c>
      <c r="D62" s="245"/>
      <c r="E62" s="245"/>
      <c r="F62" s="245"/>
      <c r="G62" s="245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212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60" t="s">
        <v>906</v>
      </c>
      <c r="D63" s="245"/>
      <c r="E63" s="245"/>
      <c r="F63" s="245"/>
      <c r="G63" s="245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212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5">
      <c r="A64" s="217"/>
      <c r="B64" s="218"/>
      <c r="C64" s="258" t="s">
        <v>898</v>
      </c>
      <c r="D64" s="223"/>
      <c r="E64" s="224">
        <v>9.4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179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5">
      <c r="A65" s="217"/>
      <c r="B65" s="218"/>
      <c r="C65" s="270" t="s">
        <v>874</v>
      </c>
      <c r="D65" s="268"/>
      <c r="E65" s="269">
        <v>0.94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179</v>
      </c>
      <c r="AH65" s="210">
        <v>4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35">
        <v>22</v>
      </c>
      <c r="B66" s="236" t="s">
        <v>907</v>
      </c>
      <c r="C66" s="256" t="s">
        <v>908</v>
      </c>
      <c r="D66" s="237" t="s">
        <v>207</v>
      </c>
      <c r="E66" s="238">
        <v>13.42</v>
      </c>
      <c r="F66" s="239"/>
      <c r="G66" s="240">
        <f>ROUND(E66*F66,2)</f>
        <v>0</v>
      </c>
      <c r="H66" s="239"/>
      <c r="I66" s="240">
        <f>ROUND(E66*H66,2)</f>
        <v>0</v>
      </c>
      <c r="J66" s="239"/>
      <c r="K66" s="240">
        <f>ROUND(E66*J66,2)</f>
        <v>0</v>
      </c>
      <c r="L66" s="240">
        <v>21</v>
      </c>
      <c r="M66" s="240">
        <f>G66*(1+L66/100)</f>
        <v>0</v>
      </c>
      <c r="N66" s="238">
        <v>1.7700000000000001E-3</v>
      </c>
      <c r="O66" s="238">
        <f>ROUND(E66*N66,2)</f>
        <v>0.02</v>
      </c>
      <c r="P66" s="238">
        <v>0</v>
      </c>
      <c r="Q66" s="238">
        <f>ROUND(E66*P66,2)</f>
        <v>0</v>
      </c>
      <c r="R66" s="240"/>
      <c r="S66" s="240" t="s">
        <v>311</v>
      </c>
      <c r="T66" s="241" t="s">
        <v>692</v>
      </c>
      <c r="U66" s="221">
        <v>0.8</v>
      </c>
      <c r="V66" s="221">
        <f>ROUND(E66*U66,2)</f>
        <v>10.74</v>
      </c>
      <c r="W66" s="221"/>
      <c r="X66" s="221" t="s">
        <v>173</v>
      </c>
      <c r="Y66" s="221" t="s">
        <v>174</v>
      </c>
      <c r="Z66" s="210"/>
      <c r="AA66" s="210"/>
      <c r="AB66" s="210"/>
      <c r="AC66" s="210"/>
      <c r="AD66" s="210"/>
      <c r="AE66" s="210"/>
      <c r="AF66" s="210"/>
      <c r="AG66" s="210" t="s">
        <v>175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5">
      <c r="A67" s="217"/>
      <c r="B67" s="218"/>
      <c r="C67" s="259" t="s">
        <v>901</v>
      </c>
      <c r="D67" s="244"/>
      <c r="E67" s="244"/>
      <c r="F67" s="244"/>
      <c r="G67" s="244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0"/>
      <c r="AA67" s="210"/>
      <c r="AB67" s="210"/>
      <c r="AC67" s="210"/>
      <c r="AD67" s="210"/>
      <c r="AE67" s="210"/>
      <c r="AF67" s="210"/>
      <c r="AG67" s="210" t="s">
        <v>212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5">
      <c r="A68" s="217"/>
      <c r="B68" s="218"/>
      <c r="C68" s="258" t="s">
        <v>909</v>
      </c>
      <c r="D68" s="223"/>
      <c r="E68" s="224">
        <v>12.2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179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5">
      <c r="A69" s="217"/>
      <c r="B69" s="218"/>
      <c r="C69" s="270" t="s">
        <v>874</v>
      </c>
      <c r="D69" s="268"/>
      <c r="E69" s="269">
        <v>1.22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179</v>
      </c>
      <c r="AH69" s="210">
        <v>4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48">
        <v>23</v>
      </c>
      <c r="B70" s="249" t="s">
        <v>910</v>
      </c>
      <c r="C70" s="264" t="s">
        <v>911</v>
      </c>
      <c r="D70" s="250" t="s">
        <v>207</v>
      </c>
      <c r="E70" s="251">
        <v>29.81</v>
      </c>
      <c r="F70" s="252"/>
      <c r="G70" s="253">
        <f>ROUND(E70*F70,2)</f>
        <v>0</v>
      </c>
      <c r="H70" s="252"/>
      <c r="I70" s="253">
        <f>ROUND(E70*H70,2)</f>
        <v>0</v>
      </c>
      <c r="J70" s="252"/>
      <c r="K70" s="253">
        <f>ROUND(E70*J70,2)</f>
        <v>0</v>
      </c>
      <c r="L70" s="253">
        <v>21</v>
      </c>
      <c r="M70" s="253">
        <f>G70*(1+L70/100)</f>
        <v>0</v>
      </c>
      <c r="N70" s="251">
        <v>0</v>
      </c>
      <c r="O70" s="251">
        <f>ROUND(E70*N70,2)</f>
        <v>0</v>
      </c>
      <c r="P70" s="251">
        <v>0</v>
      </c>
      <c r="Q70" s="251">
        <f>ROUND(E70*P70,2)</f>
        <v>0</v>
      </c>
      <c r="R70" s="253"/>
      <c r="S70" s="253" t="s">
        <v>311</v>
      </c>
      <c r="T70" s="254" t="s">
        <v>692</v>
      </c>
      <c r="U70" s="221">
        <v>4.8000000000000001E-2</v>
      </c>
      <c r="V70" s="221">
        <f>ROUND(E70*U70,2)</f>
        <v>1.43</v>
      </c>
      <c r="W70" s="221"/>
      <c r="X70" s="221" t="s">
        <v>173</v>
      </c>
      <c r="Y70" s="221" t="s">
        <v>174</v>
      </c>
      <c r="Z70" s="210"/>
      <c r="AA70" s="210"/>
      <c r="AB70" s="210"/>
      <c r="AC70" s="210"/>
      <c r="AD70" s="210"/>
      <c r="AE70" s="210"/>
      <c r="AF70" s="210"/>
      <c r="AG70" s="210" t="s">
        <v>175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5">
      <c r="A71" s="248">
        <v>24</v>
      </c>
      <c r="B71" s="249" t="s">
        <v>912</v>
      </c>
      <c r="C71" s="264" t="s">
        <v>913</v>
      </c>
      <c r="D71" s="250" t="s">
        <v>189</v>
      </c>
      <c r="E71" s="251">
        <v>4</v>
      </c>
      <c r="F71" s="252"/>
      <c r="G71" s="253">
        <f>ROUND(E71*F71,2)</f>
        <v>0</v>
      </c>
      <c r="H71" s="252"/>
      <c r="I71" s="253">
        <f>ROUND(E71*H71,2)</f>
        <v>0</v>
      </c>
      <c r="J71" s="252"/>
      <c r="K71" s="253">
        <f>ROUND(E71*J71,2)</f>
        <v>0</v>
      </c>
      <c r="L71" s="253">
        <v>21</v>
      </c>
      <c r="M71" s="253">
        <f>G71*(1+L71/100)</f>
        <v>0</v>
      </c>
      <c r="N71" s="251">
        <v>0</v>
      </c>
      <c r="O71" s="251">
        <f>ROUND(E71*N71,2)</f>
        <v>0</v>
      </c>
      <c r="P71" s="251">
        <v>0</v>
      </c>
      <c r="Q71" s="251">
        <f>ROUND(E71*P71,2)</f>
        <v>0</v>
      </c>
      <c r="R71" s="253"/>
      <c r="S71" s="253" t="s">
        <v>311</v>
      </c>
      <c r="T71" s="254" t="s">
        <v>692</v>
      </c>
      <c r="U71" s="221">
        <v>0.37</v>
      </c>
      <c r="V71" s="221">
        <f>ROUND(E71*U71,2)</f>
        <v>1.48</v>
      </c>
      <c r="W71" s="221"/>
      <c r="X71" s="221" t="s">
        <v>173</v>
      </c>
      <c r="Y71" s="221" t="s">
        <v>174</v>
      </c>
      <c r="Z71" s="210"/>
      <c r="AA71" s="210"/>
      <c r="AB71" s="210"/>
      <c r="AC71" s="210"/>
      <c r="AD71" s="210"/>
      <c r="AE71" s="210"/>
      <c r="AF71" s="210"/>
      <c r="AG71" s="210" t="s">
        <v>175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5">
      <c r="A72" s="235">
        <v>25</v>
      </c>
      <c r="B72" s="236" t="s">
        <v>914</v>
      </c>
      <c r="C72" s="256" t="s">
        <v>915</v>
      </c>
      <c r="D72" s="237" t="s">
        <v>916</v>
      </c>
      <c r="E72" s="238">
        <v>5</v>
      </c>
      <c r="F72" s="239"/>
      <c r="G72" s="240">
        <f>ROUND(E72*F72,2)</f>
        <v>0</v>
      </c>
      <c r="H72" s="239"/>
      <c r="I72" s="240">
        <f>ROUND(E72*H72,2)</f>
        <v>0</v>
      </c>
      <c r="J72" s="239"/>
      <c r="K72" s="240">
        <f>ROUND(E72*J72,2)</f>
        <v>0</v>
      </c>
      <c r="L72" s="240">
        <v>21</v>
      </c>
      <c r="M72" s="240">
        <f>G72*(1+L72/100)</f>
        <v>0</v>
      </c>
      <c r="N72" s="238">
        <v>0</v>
      </c>
      <c r="O72" s="238">
        <f>ROUND(E72*N72,2)</f>
        <v>0</v>
      </c>
      <c r="P72" s="238">
        <v>0</v>
      </c>
      <c r="Q72" s="238">
        <f>ROUND(E72*P72,2)</f>
        <v>0</v>
      </c>
      <c r="R72" s="240"/>
      <c r="S72" s="240" t="s">
        <v>311</v>
      </c>
      <c r="T72" s="241" t="s">
        <v>692</v>
      </c>
      <c r="U72" s="221">
        <v>0</v>
      </c>
      <c r="V72" s="221">
        <f>ROUND(E72*U72,2)</f>
        <v>0</v>
      </c>
      <c r="W72" s="221"/>
      <c r="X72" s="221" t="s">
        <v>173</v>
      </c>
      <c r="Y72" s="221" t="s">
        <v>174</v>
      </c>
      <c r="Z72" s="210"/>
      <c r="AA72" s="210"/>
      <c r="AB72" s="210"/>
      <c r="AC72" s="210"/>
      <c r="AD72" s="210"/>
      <c r="AE72" s="210"/>
      <c r="AF72" s="210"/>
      <c r="AG72" s="210" t="s">
        <v>175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5">
      <c r="A73" s="217"/>
      <c r="B73" s="218"/>
      <c r="C73" s="259" t="s">
        <v>917</v>
      </c>
      <c r="D73" s="244"/>
      <c r="E73" s="244"/>
      <c r="F73" s="244"/>
      <c r="G73" s="244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212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5">
      <c r="A74" s="248">
        <v>26</v>
      </c>
      <c r="B74" s="249" t="s">
        <v>918</v>
      </c>
      <c r="C74" s="264" t="s">
        <v>919</v>
      </c>
      <c r="D74" s="250" t="s">
        <v>189</v>
      </c>
      <c r="E74" s="251">
        <v>4</v>
      </c>
      <c r="F74" s="252"/>
      <c r="G74" s="253">
        <f>ROUND(E74*F74,2)</f>
        <v>0</v>
      </c>
      <c r="H74" s="252"/>
      <c r="I74" s="253">
        <f>ROUND(E74*H74,2)</f>
        <v>0</v>
      </c>
      <c r="J74" s="252"/>
      <c r="K74" s="253">
        <f>ROUND(E74*J74,2)</f>
        <v>0</v>
      </c>
      <c r="L74" s="253">
        <v>21</v>
      </c>
      <c r="M74" s="253">
        <f>G74*(1+L74/100)</f>
        <v>0</v>
      </c>
      <c r="N74" s="251">
        <v>1.1E-4</v>
      </c>
      <c r="O74" s="251">
        <f>ROUND(E74*N74,2)</f>
        <v>0</v>
      </c>
      <c r="P74" s="251">
        <v>0</v>
      </c>
      <c r="Q74" s="251">
        <f>ROUND(E74*P74,2)</f>
        <v>0</v>
      </c>
      <c r="R74" s="253"/>
      <c r="S74" s="253" t="s">
        <v>311</v>
      </c>
      <c r="T74" s="254" t="s">
        <v>692</v>
      </c>
      <c r="U74" s="221">
        <v>0</v>
      </c>
      <c r="V74" s="221">
        <f>ROUND(E74*U74,2)</f>
        <v>0</v>
      </c>
      <c r="W74" s="221"/>
      <c r="X74" s="221" t="s">
        <v>474</v>
      </c>
      <c r="Y74" s="221" t="s">
        <v>174</v>
      </c>
      <c r="Z74" s="210"/>
      <c r="AA74" s="210"/>
      <c r="AB74" s="210"/>
      <c r="AC74" s="210"/>
      <c r="AD74" s="210"/>
      <c r="AE74" s="210"/>
      <c r="AF74" s="210"/>
      <c r="AG74" s="210" t="s">
        <v>475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0.399999999999999" outlineLevel="1" x14ac:dyDescent="0.25">
      <c r="A75" s="248">
        <v>27</v>
      </c>
      <c r="B75" s="249" t="s">
        <v>920</v>
      </c>
      <c r="C75" s="264" t="s">
        <v>921</v>
      </c>
      <c r="D75" s="250" t="s">
        <v>189</v>
      </c>
      <c r="E75" s="251">
        <v>2</v>
      </c>
      <c r="F75" s="252"/>
      <c r="G75" s="253">
        <f>ROUND(E75*F75,2)</f>
        <v>0</v>
      </c>
      <c r="H75" s="252"/>
      <c r="I75" s="253">
        <f>ROUND(E75*H75,2)</f>
        <v>0</v>
      </c>
      <c r="J75" s="252"/>
      <c r="K75" s="253">
        <f>ROUND(E75*J75,2)</f>
        <v>0</v>
      </c>
      <c r="L75" s="253">
        <v>21</v>
      </c>
      <c r="M75" s="253">
        <f>G75*(1+L75/100)</f>
        <v>0</v>
      </c>
      <c r="N75" s="251">
        <v>7.2000000000000005E-4</v>
      </c>
      <c r="O75" s="251">
        <f>ROUND(E75*N75,2)</f>
        <v>0</v>
      </c>
      <c r="P75" s="251">
        <v>0</v>
      </c>
      <c r="Q75" s="251">
        <f>ROUND(E75*P75,2)</f>
        <v>0</v>
      </c>
      <c r="R75" s="253"/>
      <c r="S75" s="253" t="s">
        <v>311</v>
      </c>
      <c r="T75" s="254" t="s">
        <v>692</v>
      </c>
      <c r="U75" s="221">
        <v>0</v>
      </c>
      <c r="V75" s="221">
        <f>ROUND(E75*U75,2)</f>
        <v>0</v>
      </c>
      <c r="W75" s="221"/>
      <c r="X75" s="221" t="s">
        <v>474</v>
      </c>
      <c r="Y75" s="221" t="s">
        <v>174</v>
      </c>
      <c r="Z75" s="210"/>
      <c r="AA75" s="210"/>
      <c r="AB75" s="210"/>
      <c r="AC75" s="210"/>
      <c r="AD75" s="210"/>
      <c r="AE75" s="210"/>
      <c r="AF75" s="210"/>
      <c r="AG75" s="210" t="s">
        <v>475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0.399999999999999" outlineLevel="1" x14ac:dyDescent="0.25">
      <c r="A76" s="248">
        <v>28</v>
      </c>
      <c r="B76" s="249" t="s">
        <v>922</v>
      </c>
      <c r="C76" s="264" t="s">
        <v>923</v>
      </c>
      <c r="D76" s="250" t="s">
        <v>189</v>
      </c>
      <c r="E76" s="251">
        <v>4</v>
      </c>
      <c r="F76" s="252"/>
      <c r="G76" s="253">
        <f>ROUND(E76*F76,2)</f>
        <v>0</v>
      </c>
      <c r="H76" s="252"/>
      <c r="I76" s="253">
        <f>ROUND(E76*H76,2)</f>
        <v>0</v>
      </c>
      <c r="J76" s="252"/>
      <c r="K76" s="253">
        <f>ROUND(E76*J76,2)</f>
        <v>0</v>
      </c>
      <c r="L76" s="253">
        <v>21</v>
      </c>
      <c r="M76" s="253">
        <f>G76*(1+L76/100)</f>
        <v>0</v>
      </c>
      <c r="N76" s="251">
        <v>4.8999999999999998E-4</v>
      </c>
      <c r="O76" s="251">
        <f>ROUND(E76*N76,2)</f>
        <v>0</v>
      </c>
      <c r="P76" s="251">
        <v>0</v>
      </c>
      <c r="Q76" s="251">
        <f>ROUND(E76*P76,2)</f>
        <v>0</v>
      </c>
      <c r="R76" s="253"/>
      <c r="S76" s="253" t="s">
        <v>311</v>
      </c>
      <c r="T76" s="254" t="s">
        <v>692</v>
      </c>
      <c r="U76" s="221">
        <v>0</v>
      </c>
      <c r="V76" s="221">
        <f>ROUND(E76*U76,2)</f>
        <v>0</v>
      </c>
      <c r="W76" s="221"/>
      <c r="X76" s="221" t="s">
        <v>474</v>
      </c>
      <c r="Y76" s="221" t="s">
        <v>174</v>
      </c>
      <c r="Z76" s="210"/>
      <c r="AA76" s="210"/>
      <c r="AB76" s="210"/>
      <c r="AC76" s="210"/>
      <c r="AD76" s="210"/>
      <c r="AE76" s="210"/>
      <c r="AF76" s="210"/>
      <c r="AG76" s="210" t="s">
        <v>475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0.399999999999999" outlineLevel="1" x14ac:dyDescent="0.25">
      <c r="A77" s="248">
        <v>29</v>
      </c>
      <c r="B77" s="249" t="s">
        <v>924</v>
      </c>
      <c r="C77" s="264" t="s">
        <v>925</v>
      </c>
      <c r="D77" s="250" t="s">
        <v>189</v>
      </c>
      <c r="E77" s="251">
        <v>4</v>
      </c>
      <c r="F77" s="252"/>
      <c r="G77" s="253">
        <f>ROUND(E77*F77,2)</f>
        <v>0</v>
      </c>
      <c r="H77" s="252"/>
      <c r="I77" s="253">
        <f>ROUND(E77*H77,2)</f>
        <v>0</v>
      </c>
      <c r="J77" s="252"/>
      <c r="K77" s="253">
        <f>ROUND(E77*J77,2)</f>
        <v>0</v>
      </c>
      <c r="L77" s="253">
        <v>21</v>
      </c>
      <c r="M77" s="253">
        <f>G77*(1+L77/100)</f>
        <v>0</v>
      </c>
      <c r="N77" s="251">
        <v>1.1999999999999999E-3</v>
      </c>
      <c r="O77" s="251">
        <f>ROUND(E77*N77,2)</f>
        <v>0</v>
      </c>
      <c r="P77" s="251">
        <v>0</v>
      </c>
      <c r="Q77" s="251">
        <f>ROUND(E77*P77,2)</f>
        <v>0</v>
      </c>
      <c r="R77" s="253"/>
      <c r="S77" s="253" t="s">
        <v>311</v>
      </c>
      <c r="T77" s="254" t="s">
        <v>692</v>
      </c>
      <c r="U77" s="221">
        <v>0</v>
      </c>
      <c r="V77" s="221">
        <f>ROUND(E77*U77,2)</f>
        <v>0</v>
      </c>
      <c r="W77" s="221"/>
      <c r="X77" s="221" t="s">
        <v>474</v>
      </c>
      <c r="Y77" s="221" t="s">
        <v>174</v>
      </c>
      <c r="Z77" s="210"/>
      <c r="AA77" s="210"/>
      <c r="AB77" s="210"/>
      <c r="AC77" s="210"/>
      <c r="AD77" s="210"/>
      <c r="AE77" s="210"/>
      <c r="AF77" s="210"/>
      <c r="AG77" s="210" t="s">
        <v>475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5">
      <c r="A78" s="235">
        <v>30</v>
      </c>
      <c r="B78" s="236" t="s">
        <v>926</v>
      </c>
      <c r="C78" s="256" t="s">
        <v>927</v>
      </c>
      <c r="D78" s="237" t="s">
        <v>278</v>
      </c>
      <c r="E78" s="238">
        <v>4.1709999999999997E-2</v>
      </c>
      <c r="F78" s="239"/>
      <c r="G78" s="240">
        <f>ROUND(E78*F78,2)</f>
        <v>0</v>
      </c>
      <c r="H78" s="239"/>
      <c r="I78" s="240">
        <f>ROUND(E78*H78,2)</f>
        <v>0</v>
      </c>
      <c r="J78" s="239"/>
      <c r="K78" s="240">
        <f>ROUND(E78*J78,2)</f>
        <v>0</v>
      </c>
      <c r="L78" s="240">
        <v>21</v>
      </c>
      <c r="M78" s="240">
        <f>G78*(1+L78/100)</f>
        <v>0</v>
      </c>
      <c r="N78" s="238">
        <v>0</v>
      </c>
      <c r="O78" s="238">
        <f>ROUND(E78*N78,2)</f>
        <v>0</v>
      </c>
      <c r="P78" s="238">
        <v>0</v>
      </c>
      <c r="Q78" s="238">
        <f>ROUND(E78*P78,2)</f>
        <v>0</v>
      </c>
      <c r="R78" s="240"/>
      <c r="S78" s="240" t="s">
        <v>311</v>
      </c>
      <c r="T78" s="241" t="s">
        <v>692</v>
      </c>
      <c r="U78" s="221">
        <v>3.38</v>
      </c>
      <c r="V78" s="221">
        <f>ROUND(E78*U78,2)</f>
        <v>0.14000000000000001</v>
      </c>
      <c r="W78" s="221"/>
      <c r="X78" s="221" t="s">
        <v>173</v>
      </c>
      <c r="Y78" s="221" t="s">
        <v>174</v>
      </c>
      <c r="Z78" s="210"/>
      <c r="AA78" s="210"/>
      <c r="AB78" s="210"/>
      <c r="AC78" s="210"/>
      <c r="AD78" s="210"/>
      <c r="AE78" s="210"/>
      <c r="AF78" s="210"/>
      <c r="AG78" s="210" t="s">
        <v>891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5">
      <c r="A79" s="217"/>
      <c r="B79" s="218"/>
      <c r="C79" s="259" t="s">
        <v>928</v>
      </c>
      <c r="D79" s="244"/>
      <c r="E79" s="244"/>
      <c r="F79" s="244"/>
      <c r="G79" s="244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212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5">
      <c r="A80" s="235">
        <v>31</v>
      </c>
      <c r="B80" s="236" t="s">
        <v>929</v>
      </c>
      <c r="C80" s="256" t="s">
        <v>456</v>
      </c>
      <c r="D80" s="237" t="s">
        <v>278</v>
      </c>
      <c r="E80" s="238">
        <v>4.1709999999999997E-2</v>
      </c>
      <c r="F80" s="239"/>
      <c r="G80" s="240">
        <f>ROUND(E80*F80,2)</f>
        <v>0</v>
      </c>
      <c r="H80" s="239"/>
      <c r="I80" s="240">
        <f>ROUND(E80*H80,2)</f>
        <v>0</v>
      </c>
      <c r="J80" s="239"/>
      <c r="K80" s="240">
        <f>ROUND(E80*J80,2)</f>
        <v>0</v>
      </c>
      <c r="L80" s="240">
        <v>21</v>
      </c>
      <c r="M80" s="240">
        <f>G80*(1+L80/100)</f>
        <v>0</v>
      </c>
      <c r="N80" s="238">
        <v>0</v>
      </c>
      <c r="O80" s="238">
        <f>ROUND(E80*N80,2)</f>
        <v>0</v>
      </c>
      <c r="P80" s="238">
        <v>0</v>
      </c>
      <c r="Q80" s="238">
        <f>ROUND(E80*P80,2)</f>
        <v>0</v>
      </c>
      <c r="R80" s="240"/>
      <c r="S80" s="240" t="s">
        <v>311</v>
      </c>
      <c r="T80" s="241" t="s">
        <v>692</v>
      </c>
      <c r="U80" s="221">
        <v>1.47</v>
      </c>
      <c r="V80" s="221">
        <f>ROUND(E80*U80,2)</f>
        <v>0.06</v>
      </c>
      <c r="W80" s="221"/>
      <c r="X80" s="221" t="s">
        <v>173</v>
      </c>
      <c r="Y80" s="221" t="s">
        <v>174</v>
      </c>
      <c r="Z80" s="210"/>
      <c r="AA80" s="210"/>
      <c r="AB80" s="210"/>
      <c r="AC80" s="210"/>
      <c r="AD80" s="210"/>
      <c r="AE80" s="210"/>
      <c r="AF80" s="210"/>
      <c r="AG80" s="210" t="s">
        <v>891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5">
      <c r="A81" s="217"/>
      <c r="B81" s="218"/>
      <c r="C81" s="259" t="s">
        <v>457</v>
      </c>
      <c r="D81" s="244"/>
      <c r="E81" s="244"/>
      <c r="F81" s="244"/>
      <c r="G81" s="244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212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25">
      <c r="A82" s="228" t="s">
        <v>166</v>
      </c>
      <c r="B82" s="229" t="s">
        <v>105</v>
      </c>
      <c r="C82" s="255" t="s">
        <v>106</v>
      </c>
      <c r="D82" s="230"/>
      <c r="E82" s="231"/>
      <c r="F82" s="232"/>
      <c r="G82" s="232">
        <f>SUMIF(AG83:AG110,"&lt;&gt;NOR",G83:G110)</f>
        <v>0</v>
      </c>
      <c r="H82" s="232"/>
      <c r="I82" s="232">
        <f>SUM(I83:I110)</f>
        <v>0</v>
      </c>
      <c r="J82" s="232"/>
      <c r="K82" s="232">
        <f>SUM(K83:K110)</f>
        <v>0</v>
      </c>
      <c r="L82" s="232"/>
      <c r="M82" s="232">
        <f>SUM(M83:M110)</f>
        <v>0</v>
      </c>
      <c r="N82" s="231"/>
      <c r="O82" s="231">
        <f>SUM(O83:O110)</f>
        <v>0.04</v>
      </c>
      <c r="P82" s="231"/>
      <c r="Q82" s="231">
        <f>SUM(Q83:Q110)</f>
        <v>0.04</v>
      </c>
      <c r="R82" s="232"/>
      <c r="S82" s="232"/>
      <c r="T82" s="233"/>
      <c r="U82" s="227"/>
      <c r="V82" s="227">
        <f>SUM(V83:V110)</f>
        <v>40.860000000000007</v>
      </c>
      <c r="W82" s="227"/>
      <c r="X82" s="227"/>
      <c r="Y82" s="227"/>
      <c r="AG82" t="s">
        <v>167</v>
      </c>
    </row>
    <row r="83" spans="1:60" ht="20.399999999999999" outlineLevel="1" x14ac:dyDescent="0.25">
      <c r="A83" s="235">
        <v>32</v>
      </c>
      <c r="B83" s="236" t="s">
        <v>930</v>
      </c>
      <c r="C83" s="256" t="s">
        <v>931</v>
      </c>
      <c r="D83" s="237" t="s">
        <v>207</v>
      </c>
      <c r="E83" s="238">
        <v>8.8000000000000007</v>
      </c>
      <c r="F83" s="239"/>
      <c r="G83" s="240">
        <f>ROUND(E83*F83,2)</f>
        <v>0</v>
      </c>
      <c r="H83" s="239"/>
      <c r="I83" s="240">
        <f>ROUND(E83*H83,2)</f>
        <v>0</v>
      </c>
      <c r="J83" s="239"/>
      <c r="K83" s="240">
        <f>ROUND(E83*J83,2)</f>
        <v>0</v>
      </c>
      <c r="L83" s="240">
        <v>21</v>
      </c>
      <c r="M83" s="240">
        <f>G83*(1+L83/100)</f>
        <v>0</v>
      </c>
      <c r="N83" s="238">
        <v>3.6999999999999999E-4</v>
      </c>
      <c r="O83" s="238">
        <f>ROUND(E83*N83,2)</f>
        <v>0</v>
      </c>
      <c r="P83" s="238">
        <v>0</v>
      </c>
      <c r="Q83" s="238">
        <f>ROUND(E83*P83,2)</f>
        <v>0</v>
      </c>
      <c r="R83" s="240"/>
      <c r="S83" s="240" t="s">
        <v>311</v>
      </c>
      <c r="T83" s="241" t="s">
        <v>692</v>
      </c>
      <c r="U83" s="221">
        <v>0.25800000000000001</v>
      </c>
      <c r="V83" s="221">
        <f>ROUND(E83*U83,2)</f>
        <v>2.27</v>
      </c>
      <c r="W83" s="221"/>
      <c r="X83" s="221" t="s">
        <v>173</v>
      </c>
      <c r="Y83" s="221" t="s">
        <v>174</v>
      </c>
      <c r="Z83" s="210"/>
      <c r="AA83" s="210"/>
      <c r="AB83" s="210"/>
      <c r="AC83" s="210"/>
      <c r="AD83" s="210"/>
      <c r="AE83" s="210"/>
      <c r="AF83" s="210"/>
      <c r="AG83" s="210" t="s">
        <v>175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5">
      <c r="A84" s="217"/>
      <c r="B84" s="218"/>
      <c r="C84" s="259" t="s">
        <v>932</v>
      </c>
      <c r="D84" s="244"/>
      <c r="E84" s="244"/>
      <c r="F84" s="244"/>
      <c r="G84" s="244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0"/>
      <c r="AA84" s="210"/>
      <c r="AB84" s="210"/>
      <c r="AC84" s="210"/>
      <c r="AD84" s="210"/>
      <c r="AE84" s="210"/>
      <c r="AF84" s="210"/>
      <c r="AG84" s="210" t="s">
        <v>212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5">
      <c r="A85" s="217"/>
      <c r="B85" s="218"/>
      <c r="C85" s="260" t="s">
        <v>933</v>
      </c>
      <c r="D85" s="245"/>
      <c r="E85" s="245"/>
      <c r="F85" s="245"/>
      <c r="G85" s="245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212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5">
      <c r="A86" s="217"/>
      <c r="B86" s="218"/>
      <c r="C86" s="258" t="s">
        <v>934</v>
      </c>
      <c r="D86" s="223"/>
      <c r="E86" s="224">
        <v>8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179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5">
      <c r="A87" s="217"/>
      <c r="B87" s="218"/>
      <c r="C87" s="270" t="s">
        <v>874</v>
      </c>
      <c r="D87" s="268"/>
      <c r="E87" s="269">
        <v>0.8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0"/>
      <c r="AA87" s="210"/>
      <c r="AB87" s="210"/>
      <c r="AC87" s="210"/>
      <c r="AD87" s="210"/>
      <c r="AE87" s="210"/>
      <c r="AF87" s="210"/>
      <c r="AG87" s="210" t="s">
        <v>179</v>
      </c>
      <c r="AH87" s="210">
        <v>4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0.399999999999999" outlineLevel="1" x14ac:dyDescent="0.25">
      <c r="A88" s="235">
        <v>33</v>
      </c>
      <c r="B88" s="236" t="s">
        <v>935</v>
      </c>
      <c r="C88" s="256" t="s">
        <v>936</v>
      </c>
      <c r="D88" s="237" t="s">
        <v>207</v>
      </c>
      <c r="E88" s="238">
        <v>49.643000000000001</v>
      </c>
      <c r="F88" s="239"/>
      <c r="G88" s="240">
        <f>ROUND(E88*F88,2)</f>
        <v>0</v>
      </c>
      <c r="H88" s="239"/>
      <c r="I88" s="240">
        <f>ROUND(E88*H88,2)</f>
        <v>0</v>
      </c>
      <c r="J88" s="239"/>
      <c r="K88" s="240">
        <f>ROUND(E88*J88,2)</f>
        <v>0</v>
      </c>
      <c r="L88" s="240">
        <v>21</v>
      </c>
      <c r="M88" s="240">
        <f>G88*(1+L88/100)</f>
        <v>0</v>
      </c>
      <c r="N88" s="238">
        <v>4.0000000000000002E-4</v>
      </c>
      <c r="O88" s="238">
        <f>ROUND(E88*N88,2)</f>
        <v>0.02</v>
      </c>
      <c r="P88" s="238">
        <v>0</v>
      </c>
      <c r="Q88" s="238">
        <f>ROUND(E88*P88,2)</f>
        <v>0</v>
      </c>
      <c r="R88" s="240"/>
      <c r="S88" s="240" t="s">
        <v>311</v>
      </c>
      <c r="T88" s="241" t="s">
        <v>692</v>
      </c>
      <c r="U88" s="221">
        <v>0.25800000000000001</v>
      </c>
      <c r="V88" s="221">
        <f>ROUND(E88*U88,2)</f>
        <v>12.81</v>
      </c>
      <c r="W88" s="221"/>
      <c r="X88" s="221" t="s">
        <v>173</v>
      </c>
      <c r="Y88" s="221" t="s">
        <v>174</v>
      </c>
      <c r="Z88" s="210"/>
      <c r="AA88" s="210"/>
      <c r="AB88" s="210"/>
      <c r="AC88" s="210"/>
      <c r="AD88" s="210"/>
      <c r="AE88" s="210"/>
      <c r="AF88" s="210"/>
      <c r="AG88" s="210" t="s">
        <v>175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5">
      <c r="A89" s="217"/>
      <c r="B89" s="218"/>
      <c r="C89" s="259" t="s">
        <v>932</v>
      </c>
      <c r="D89" s="244"/>
      <c r="E89" s="244"/>
      <c r="F89" s="244"/>
      <c r="G89" s="244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212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5">
      <c r="A90" s="217"/>
      <c r="B90" s="218"/>
      <c r="C90" s="260" t="s">
        <v>933</v>
      </c>
      <c r="D90" s="245"/>
      <c r="E90" s="245"/>
      <c r="F90" s="245"/>
      <c r="G90" s="245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0"/>
      <c r="AA90" s="210"/>
      <c r="AB90" s="210"/>
      <c r="AC90" s="210"/>
      <c r="AD90" s="210"/>
      <c r="AE90" s="210"/>
      <c r="AF90" s="210"/>
      <c r="AG90" s="210" t="s">
        <v>212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5">
      <c r="A91" s="217"/>
      <c r="B91" s="218"/>
      <c r="C91" s="258" t="s">
        <v>937</v>
      </c>
      <c r="D91" s="223"/>
      <c r="E91" s="224">
        <v>45.13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179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5">
      <c r="A92" s="217"/>
      <c r="B92" s="218"/>
      <c r="C92" s="270" t="s">
        <v>874</v>
      </c>
      <c r="D92" s="268"/>
      <c r="E92" s="269">
        <v>4.51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0"/>
      <c r="AA92" s="210"/>
      <c r="AB92" s="210"/>
      <c r="AC92" s="210"/>
      <c r="AD92" s="210"/>
      <c r="AE92" s="210"/>
      <c r="AF92" s="210"/>
      <c r="AG92" s="210" t="s">
        <v>179</v>
      </c>
      <c r="AH92" s="210">
        <v>4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0.399999999999999" outlineLevel="1" x14ac:dyDescent="0.25">
      <c r="A93" s="235">
        <v>34</v>
      </c>
      <c r="B93" s="236" t="s">
        <v>938</v>
      </c>
      <c r="C93" s="256" t="s">
        <v>939</v>
      </c>
      <c r="D93" s="237" t="s">
        <v>207</v>
      </c>
      <c r="E93" s="238">
        <v>40.700000000000003</v>
      </c>
      <c r="F93" s="239"/>
      <c r="G93" s="240">
        <f>ROUND(E93*F93,2)</f>
        <v>0</v>
      </c>
      <c r="H93" s="239"/>
      <c r="I93" s="240">
        <f>ROUND(E93*H93,2)</f>
        <v>0</v>
      </c>
      <c r="J93" s="239"/>
      <c r="K93" s="240">
        <f>ROUND(E93*J93,2)</f>
        <v>0</v>
      </c>
      <c r="L93" s="240">
        <v>21</v>
      </c>
      <c r="M93" s="240">
        <f>G93*(1+L93/100)</f>
        <v>0</v>
      </c>
      <c r="N93" s="238">
        <v>4.8000000000000001E-4</v>
      </c>
      <c r="O93" s="238">
        <f>ROUND(E93*N93,2)</f>
        <v>0.02</v>
      </c>
      <c r="P93" s="238">
        <v>0</v>
      </c>
      <c r="Q93" s="238">
        <f>ROUND(E93*P93,2)</f>
        <v>0</v>
      </c>
      <c r="R93" s="240"/>
      <c r="S93" s="240" t="s">
        <v>311</v>
      </c>
      <c r="T93" s="241" t="s">
        <v>692</v>
      </c>
      <c r="U93" s="221">
        <v>0.27889999999999998</v>
      </c>
      <c r="V93" s="221">
        <f>ROUND(E93*U93,2)</f>
        <v>11.35</v>
      </c>
      <c r="W93" s="221"/>
      <c r="X93" s="221" t="s">
        <v>173</v>
      </c>
      <c r="Y93" s="221" t="s">
        <v>174</v>
      </c>
      <c r="Z93" s="210"/>
      <c r="AA93" s="210"/>
      <c r="AB93" s="210"/>
      <c r="AC93" s="210"/>
      <c r="AD93" s="210"/>
      <c r="AE93" s="210"/>
      <c r="AF93" s="210"/>
      <c r="AG93" s="210" t="s">
        <v>175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5">
      <c r="A94" s="217"/>
      <c r="B94" s="218"/>
      <c r="C94" s="259" t="s">
        <v>932</v>
      </c>
      <c r="D94" s="244"/>
      <c r="E94" s="244"/>
      <c r="F94" s="244"/>
      <c r="G94" s="244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212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5">
      <c r="A95" s="217"/>
      <c r="B95" s="218"/>
      <c r="C95" s="260" t="s">
        <v>933</v>
      </c>
      <c r="D95" s="245"/>
      <c r="E95" s="245"/>
      <c r="F95" s="245"/>
      <c r="G95" s="245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212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5">
      <c r="A96" s="217"/>
      <c r="B96" s="218"/>
      <c r="C96" s="258" t="s">
        <v>940</v>
      </c>
      <c r="D96" s="223"/>
      <c r="E96" s="224">
        <v>37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179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5">
      <c r="A97" s="217"/>
      <c r="B97" s="218"/>
      <c r="C97" s="270" t="s">
        <v>874</v>
      </c>
      <c r="D97" s="268"/>
      <c r="E97" s="269">
        <v>3.7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179</v>
      </c>
      <c r="AH97" s="210">
        <v>4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5">
      <c r="A98" s="235">
        <v>35</v>
      </c>
      <c r="B98" s="236" t="s">
        <v>941</v>
      </c>
      <c r="C98" s="256" t="s">
        <v>942</v>
      </c>
      <c r="D98" s="237" t="s">
        <v>207</v>
      </c>
      <c r="E98" s="238">
        <v>99.143000000000001</v>
      </c>
      <c r="F98" s="239"/>
      <c r="G98" s="240">
        <f>ROUND(E98*F98,2)</f>
        <v>0</v>
      </c>
      <c r="H98" s="239"/>
      <c r="I98" s="240">
        <f>ROUND(E98*H98,2)</f>
        <v>0</v>
      </c>
      <c r="J98" s="239"/>
      <c r="K98" s="240">
        <f>ROUND(E98*J98,2)</f>
        <v>0</v>
      </c>
      <c r="L98" s="240">
        <v>21</v>
      </c>
      <c r="M98" s="240">
        <f>G98*(1+L98/100)</f>
        <v>0</v>
      </c>
      <c r="N98" s="238">
        <v>0</v>
      </c>
      <c r="O98" s="238">
        <f>ROUND(E98*N98,2)</f>
        <v>0</v>
      </c>
      <c r="P98" s="238">
        <v>0</v>
      </c>
      <c r="Q98" s="238">
        <f>ROUND(E98*P98,2)</f>
        <v>0</v>
      </c>
      <c r="R98" s="240"/>
      <c r="S98" s="240" t="s">
        <v>311</v>
      </c>
      <c r="T98" s="241" t="s">
        <v>692</v>
      </c>
      <c r="U98" s="221">
        <v>2.9000000000000001E-2</v>
      </c>
      <c r="V98" s="221">
        <f>ROUND(E98*U98,2)</f>
        <v>2.88</v>
      </c>
      <c r="W98" s="221"/>
      <c r="X98" s="221" t="s">
        <v>173</v>
      </c>
      <c r="Y98" s="221" t="s">
        <v>174</v>
      </c>
      <c r="Z98" s="210"/>
      <c r="AA98" s="210"/>
      <c r="AB98" s="210"/>
      <c r="AC98" s="210"/>
      <c r="AD98" s="210"/>
      <c r="AE98" s="210"/>
      <c r="AF98" s="210"/>
      <c r="AG98" s="210" t="s">
        <v>175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5">
      <c r="A99" s="217"/>
      <c r="B99" s="218"/>
      <c r="C99" s="259" t="s">
        <v>943</v>
      </c>
      <c r="D99" s="244"/>
      <c r="E99" s="244"/>
      <c r="F99" s="244"/>
      <c r="G99" s="244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212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5">
      <c r="A100" s="235">
        <v>36</v>
      </c>
      <c r="B100" s="236" t="s">
        <v>944</v>
      </c>
      <c r="C100" s="256" t="s">
        <v>945</v>
      </c>
      <c r="D100" s="237" t="s">
        <v>207</v>
      </c>
      <c r="E100" s="238">
        <v>99.143000000000001</v>
      </c>
      <c r="F100" s="239"/>
      <c r="G100" s="240">
        <f>ROUND(E100*F100,2)</f>
        <v>0</v>
      </c>
      <c r="H100" s="239"/>
      <c r="I100" s="240">
        <f>ROUND(E100*H100,2)</f>
        <v>0</v>
      </c>
      <c r="J100" s="239"/>
      <c r="K100" s="240">
        <f>ROUND(E100*J100,2)</f>
        <v>0</v>
      </c>
      <c r="L100" s="240">
        <v>21</v>
      </c>
      <c r="M100" s="240">
        <f>G100*(1+L100/100)</f>
        <v>0</v>
      </c>
      <c r="N100" s="238">
        <v>1.0000000000000001E-5</v>
      </c>
      <c r="O100" s="238">
        <f>ROUND(E100*N100,2)</f>
        <v>0</v>
      </c>
      <c r="P100" s="238">
        <v>0</v>
      </c>
      <c r="Q100" s="238">
        <f>ROUND(E100*P100,2)</f>
        <v>0</v>
      </c>
      <c r="R100" s="240"/>
      <c r="S100" s="240" t="s">
        <v>311</v>
      </c>
      <c r="T100" s="241" t="s">
        <v>692</v>
      </c>
      <c r="U100" s="221">
        <v>6.2E-2</v>
      </c>
      <c r="V100" s="221">
        <f>ROUND(E100*U100,2)</f>
        <v>6.15</v>
      </c>
      <c r="W100" s="221"/>
      <c r="X100" s="221" t="s">
        <v>173</v>
      </c>
      <c r="Y100" s="221" t="s">
        <v>174</v>
      </c>
      <c r="Z100" s="210"/>
      <c r="AA100" s="210"/>
      <c r="AB100" s="210"/>
      <c r="AC100" s="210"/>
      <c r="AD100" s="210"/>
      <c r="AE100" s="210"/>
      <c r="AF100" s="210"/>
      <c r="AG100" s="210" t="s">
        <v>175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5">
      <c r="A101" s="217"/>
      <c r="B101" s="218"/>
      <c r="C101" s="259" t="s">
        <v>946</v>
      </c>
      <c r="D101" s="244"/>
      <c r="E101" s="244"/>
      <c r="F101" s="244"/>
      <c r="G101" s="244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212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5">
      <c r="A102" s="248">
        <v>37</v>
      </c>
      <c r="B102" s="249" t="s">
        <v>947</v>
      </c>
      <c r="C102" s="264" t="s">
        <v>948</v>
      </c>
      <c r="D102" s="250" t="s">
        <v>207</v>
      </c>
      <c r="E102" s="251">
        <v>87</v>
      </c>
      <c r="F102" s="252"/>
      <c r="G102" s="253">
        <f>ROUND(E102*F102,2)</f>
        <v>0</v>
      </c>
      <c r="H102" s="252"/>
      <c r="I102" s="253">
        <f>ROUND(E102*H102,2)</f>
        <v>0</v>
      </c>
      <c r="J102" s="252"/>
      <c r="K102" s="253">
        <f>ROUND(E102*J102,2)</f>
        <v>0</v>
      </c>
      <c r="L102" s="253">
        <v>21</v>
      </c>
      <c r="M102" s="253">
        <f>G102*(1+L102/100)</f>
        <v>0</v>
      </c>
      <c r="N102" s="251">
        <v>0</v>
      </c>
      <c r="O102" s="251">
        <f>ROUND(E102*N102,2)</f>
        <v>0</v>
      </c>
      <c r="P102" s="251">
        <v>5.0000000000000001E-4</v>
      </c>
      <c r="Q102" s="251">
        <f>ROUND(E102*P102,2)</f>
        <v>0.04</v>
      </c>
      <c r="R102" s="253"/>
      <c r="S102" s="253" t="s">
        <v>311</v>
      </c>
      <c r="T102" s="254" t="s">
        <v>692</v>
      </c>
      <c r="U102" s="221">
        <v>0.05</v>
      </c>
      <c r="V102" s="221">
        <f>ROUND(E102*U102,2)</f>
        <v>4.3499999999999996</v>
      </c>
      <c r="W102" s="221"/>
      <c r="X102" s="221" t="s">
        <v>173</v>
      </c>
      <c r="Y102" s="221" t="s">
        <v>174</v>
      </c>
      <c r="Z102" s="210"/>
      <c r="AA102" s="210"/>
      <c r="AB102" s="210"/>
      <c r="AC102" s="210"/>
      <c r="AD102" s="210"/>
      <c r="AE102" s="210"/>
      <c r="AF102" s="210"/>
      <c r="AG102" s="210" t="s">
        <v>175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5">
      <c r="A103" s="248">
        <v>38</v>
      </c>
      <c r="B103" s="249" t="s">
        <v>949</v>
      </c>
      <c r="C103" s="264" t="s">
        <v>950</v>
      </c>
      <c r="D103" s="250" t="s">
        <v>189</v>
      </c>
      <c r="E103" s="251">
        <v>4</v>
      </c>
      <c r="F103" s="252"/>
      <c r="G103" s="253">
        <f>ROUND(E103*F103,2)</f>
        <v>0</v>
      </c>
      <c r="H103" s="252"/>
      <c r="I103" s="253">
        <f>ROUND(E103*H103,2)</f>
        <v>0</v>
      </c>
      <c r="J103" s="252"/>
      <c r="K103" s="253">
        <f>ROUND(E103*J103,2)</f>
        <v>0</v>
      </c>
      <c r="L103" s="253">
        <v>21</v>
      </c>
      <c r="M103" s="253">
        <f>G103*(1+L103/100)</f>
        <v>0</v>
      </c>
      <c r="N103" s="251">
        <v>0</v>
      </c>
      <c r="O103" s="251">
        <f>ROUND(E103*N103,2)</f>
        <v>0</v>
      </c>
      <c r="P103" s="251">
        <v>0</v>
      </c>
      <c r="Q103" s="251">
        <f>ROUND(E103*P103,2)</f>
        <v>0</v>
      </c>
      <c r="R103" s="253"/>
      <c r="S103" s="253" t="s">
        <v>311</v>
      </c>
      <c r="T103" s="254" t="s">
        <v>692</v>
      </c>
      <c r="U103" s="221">
        <v>0.21</v>
      </c>
      <c r="V103" s="221">
        <f>ROUND(E103*U103,2)</f>
        <v>0.84</v>
      </c>
      <c r="W103" s="221"/>
      <c r="X103" s="221" t="s">
        <v>173</v>
      </c>
      <c r="Y103" s="221" t="s">
        <v>174</v>
      </c>
      <c r="Z103" s="210"/>
      <c r="AA103" s="210"/>
      <c r="AB103" s="210"/>
      <c r="AC103" s="210"/>
      <c r="AD103" s="210"/>
      <c r="AE103" s="210"/>
      <c r="AF103" s="210"/>
      <c r="AG103" s="210" t="s">
        <v>175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5">
      <c r="A104" s="235">
        <v>39</v>
      </c>
      <c r="B104" s="236" t="s">
        <v>951</v>
      </c>
      <c r="C104" s="256" t="s">
        <v>952</v>
      </c>
      <c r="D104" s="237" t="s">
        <v>916</v>
      </c>
      <c r="E104" s="238">
        <v>6</v>
      </c>
      <c r="F104" s="239"/>
      <c r="G104" s="240">
        <f>ROUND(E104*F104,2)</f>
        <v>0</v>
      </c>
      <c r="H104" s="239"/>
      <c r="I104" s="240">
        <f>ROUND(E104*H104,2)</f>
        <v>0</v>
      </c>
      <c r="J104" s="239"/>
      <c r="K104" s="240">
        <f>ROUND(E104*J104,2)</f>
        <v>0</v>
      </c>
      <c r="L104" s="240">
        <v>21</v>
      </c>
      <c r="M104" s="240">
        <f>G104*(1+L104/100)</f>
        <v>0</v>
      </c>
      <c r="N104" s="238">
        <v>0</v>
      </c>
      <c r="O104" s="238">
        <f>ROUND(E104*N104,2)</f>
        <v>0</v>
      </c>
      <c r="P104" s="238">
        <v>0</v>
      </c>
      <c r="Q104" s="238">
        <f>ROUND(E104*P104,2)</f>
        <v>0</v>
      </c>
      <c r="R104" s="240"/>
      <c r="S104" s="240" t="s">
        <v>311</v>
      </c>
      <c r="T104" s="241" t="s">
        <v>692</v>
      </c>
      <c r="U104" s="221">
        <v>0</v>
      </c>
      <c r="V104" s="221">
        <f>ROUND(E104*U104,2)</f>
        <v>0</v>
      </c>
      <c r="W104" s="221"/>
      <c r="X104" s="221" t="s">
        <v>173</v>
      </c>
      <c r="Y104" s="221" t="s">
        <v>174</v>
      </c>
      <c r="Z104" s="210"/>
      <c r="AA104" s="210"/>
      <c r="AB104" s="210"/>
      <c r="AC104" s="210"/>
      <c r="AD104" s="210"/>
      <c r="AE104" s="210"/>
      <c r="AF104" s="210"/>
      <c r="AG104" s="210" t="s">
        <v>175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5">
      <c r="A105" s="217"/>
      <c r="B105" s="218"/>
      <c r="C105" s="259" t="s">
        <v>953</v>
      </c>
      <c r="D105" s="244"/>
      <c r="E105" s="244"/>
      <c r="F105" s="244"/>
      <c r="G105" s="244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212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0.399999999999999" outlineLevel="1" x14ac:dyDescent="0.25">
      <c r="A106" s="248">
        <v>40</v>
      </c>
      <c r="B106" s="249" t="s">
        <v>954</v>
      </c>
      <c r="C106" s="264" t="s">
        <v>955</v>
      </c>
      <c r="D106" s="250" t="s">
        <v>189</v>
      </c>
      <c r="E106" s="251">
        <v>8</v>
      </c>
      <c r="F106" s="252"/>
      <c r="G106" s="253">
        <f>ROUND(E106*F106,2)</f>
        <v>0</v>
      </c>
      <c r="H106" s="252"/>
      <c r="I106" s="253">
        <f>ROUND(E106*H106,2)</f>
        <v>0</v>
      </c>
      <c r="J106" s="252"/>
      <c r="K106" s="253">
        <f>ROUND(E106*J106,2)</f>
        <v>0</v>
      </c>
      <c r="L106" s="253">
        <v>21</v>
      </c>
      <c r="M106" s="253">
        <f>G106*(1+L106/100)</f>
        <v>0</v>
      </c>
      <c r="N106" s="251">
        <v>1.2E-4</v>
      </c>
      <c r="O106" s="251">
        <f>ROUND(E106*N106,2)</f>
        <v>0</v>
      </c>
      <c r="P106" s="251">
        <v>0</v>
      </c>
      <c r="Q106" s="251">
        <f>ROUND(E106*P106,2)</f>
        <v>0</v>
      </c>
      <c r="R106" s="253"/>
      <c r="S106" s="253" t="s">
        <v>311</v>
      </c>
      <c r="T106" s="254" t="s">
        <v>692</v>
      </c>
      <c r="U106" s="221">
        <v>0</v>
      </c>
      <c r="V106" s="221">
        <f>ROUND(E106*U106,2)</f>
        <v>0</v>
      </c>
      <c r="W106" s="221"/>
      <c r="X106" s="221" t="s">
        <v>474</v>
      </c>
      <c r="Y106" s="221" t="s">
        <v>174</v>
      </c>
      <c r="Z106" s="210"/>
      <c r="AA106" s="210"/>
      <c r="AB106" s="210"/>
      <c r="AC106" s="210"/>
      <c r="AD106" s="210"/>
      <c r="AE106" s="210"/>
      <c r="AF106" s="210"/>
      <c r="AG106" s="210" t="s">
        <v>475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5">
      <c r="A107" s="235">
        <v>41</v>
      </c>
      <c r="B107" s="236" t="s">
        <v>956</v>
      </c>
      <c r="C107" s="256" t="s">
        <v>957</v>
      </c>
      <c r="D107" s="237" t="s">
        <v>278</v>
      </c>
      <c r="E107" s="238">
        <v>4.4600000000000001E-2</v>
      </c>
      <c r="F107" s="239"/>
      <c r="G107" s="240">
        <f>ROUND(E107*F107,2)</f>
        <v>0</v>
      </c>
      <c r="H107" s="239"/>
      <c r="I107" s="240">
        <f>ROUND(E107*H107,2)</f>
        <v>0</v>
      </c>
      <c r="J107" s="239"/>
      <c r="K107" s="240">
        <f>ROUND(E107*J107,2)</f>
        <v>0</v>
      </c>
      <c r="L107" s="240">
        <v>21</v>
      </c>
      <c r="M107" s="240">
        <f>G107*(1+L107/100)</f>
        <v>0</v>
      </c>
      <c r="N107" s="238">
        <v>0</v>
      </c>
      <c r="O107" s="238">
        <f>ROUND(E107*N107,2)</f>
        <v>0</v>
      </c>
      <c r="P107" s="238">
        <v>0</v>
      </c>
      <c r="Q107" s="238">
        <f>ROUND(E107*P107,2)</f>
        <v>0</v>
      </c>
      <c r="R107" s="240"/>
      <c r="S107" s="240" t="s">
        <v>311</v>
      </c>
      <c r="T107" s="241" t="s">
        <v>692</v>
      </c>
      <c r="U107" s="221">
        <v>3.38</v>
      </c>
      <c r="V107" s="221">
        <f>ROUND(E107*U107,2)</f>
        <v>0.15</v>
      </c>
      <c r="W107" s="221"/>
      <c r="X107" s="221" t="s">
        <v>173</v>
      </c>
      <c r="Y107" s="221" t="s">
        <v>174</v>
      </c>
      <c r="Z107" s="210"/>
      <c r="AA107" s="210"/>
      <c r="AB107" s="210"/>
      <c r="AC107" s="210"/>
      <c r="AD107" s="210"/>
      <c r="AE107" s="210"/>
      <c r="AF107" s="210"/>
      <c r="AG107" s="210" t="s">
        <v>891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5">
      <c r="A108" s="217"/>
      <c r="B108" s="218"/>
      <c r="C108" s="259" t="s">
        <v>958</v>
      </c>
      <c r="D108" s="244"/>
      <c r="E108" s="244"/>
      <c r="F108" s="244"/>
      <c r="G108" s="244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212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5">
      <c r="A109" s="235">
        <v>42</v>
      </c>
      <c r="B109" s="236" t="s">
        <v>959</v>
      </c>
      <c r="C109" s="256" t="s">
        <v>960</v>
      </c>
      <c r="D109" s="237" t="s">
        <v>278</v>
      </c>
      <c r="E109" s="238">
        <v>4.4600000000000001E-2</v>
      </c>
      <c r="F109" s="239"/>
      <c r="G109" s="240">
        <f>ROUND(E109*F109,2)</f>
        <v>0</v>
      </c>
      <c r="H109" s="239"/>
      <c r="I109" s="240">
        <f>ROUND(E109*H109,2)</f>
        <v>0</v>
      </c>
      <c r="J109" s="239"/>
      <c r="K109" s="240">
        <f>ROUND(E109*J109,2)</f>
        <v>0</v>
      </c>
      <c r="L109" s="240">
        <v>21</v>
      </c>
      <c r="M109" s="240">
        <f>G109*(1+L109/100)</f>
        <v>0</v>
      </c>
      <c r="N109" s="238">
        <v>0</v>
      </c>
      <c r="O109" s="238">
        <f>ROUND(E109*N109,2)</f>
        <v>0</v>
      </c>
      <c r="P109" s="238">
        <v>0</v>
      </c>
      <c r="Q109" s="238">
        <f>ROUND(E109*P109,2)</f>
        <v>0</v>
      </c>
      <c r="R109" s="240"/>
      <c r="S109" s="240" t="s">
        <v>311</v>
      </c>
      <c r="T109" s="241" t="s">
        <v>692</v>
      </c>
      <c r="U109" s="221">
        <v>1.327</v>
      </c>
      <c r="V109" s="221">
        <f>ROUND(E109*U109,2)</f>
        <v>0.06</v>
      </c>
      <c r="W109" s="221"/>
      <c r="X109" s="221" t="s">
        <v>173</v>
      </c>
      <c r="Y109" s="221" t="s">
        <v>174</v>
      </c>
      <c r="Z109" s="210"/>
      <c r="AA109" s="210"/>
      <c r="AB109" s="210"/>
      <c r="AC109" s="210"/>
      <c r="AD109" s="210"/>
      <c r="AE109" s="210"/>
      <c r="AF109" s="210"/>
      <c r="AG109" s="210" t="s">
        <v>891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5">
      <c r="A110" s="217"/>
      <c r="B110" s="218"/>
      <c r="C110" s="259" t="s">
        <v>478</v>
      </c>
      <c r="D110" s="244"/>
      <c r="E110" s="244"/>
      <c r="F110" s="244"/>
      <c r="G110" s="244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212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x14ac:dyDescent="0.25">
      <c r="A111" s="228" t="s">
        <v>166</v>
      </c>
      <c r="B111" s="229" t="s">
        <v>107</v>
      </c>
      <c r="C111" s="255" t="s">
        <v>108</v>
      </c>
      <c r="D111" s="230"/>
      <c r="E111" s="231"/>
      <c r="F111" s="232"/>
      <c r="G111" s="232">
        <f>SUMIF(AG112:AG115,"&lt;&gt;NOR",G112:G115)</f>
        <v>0</v>
      </c>
      <c r="H111" s="232"/>
      <c r="I111" s="232">
        <f>SUM(I112:I115)</f>
        <v>0</v>
      </c>
      <c r="J111" s="232"/>
      <c r="K111" s="232">
        <f>SUM(K112:K115)</f>
        <v>0</v>
      </c>
      <c r="L111" s="232"/>
      <c r="M111" s="232">
        <f>SUM(M112:M115)</f>
        <v>0</v>
      </c>
      <c r="N111" s="231"/>
      <c r="O111" s="231">
        <f>SUM(O112:O115)</f>
        <v>0</v>
      </c>
      <c r="P111" s="231"/>
      <c r="Q111" s="231">
        <f>SUM(Q112:Q115)</f>
        <v>0.06</v>
      </c>
      <c r="R111" s="232"/>
      <c r="S111" s="232"/>
      <c r="T111" s="233"/>
      <c r="U111" s="227"/>
      <c r="V111" s="227">
        <f>SUM(V112:V115)</f>
        <v>9.509999999999998</v>
      </c>
      <c r="W111" s="227"/>
      <c r="X111" s="227"/>
      <c r="Y111" s="227"/>
      <c r="AG111" t="s">
        <v>167</v>
      </c>
    </row>
    <row r="112" spans="1:60" outlineLevel="1" x14ac:dyDescent="0.25">
      <c r="A112" s="248">
        <v>43</v>
      </c>
      <c r="B112" s="249" t="s">
        <v>961</v>
      </c>
      <c r="C112" s="264" t="s">
        <v>962</v>
      </c>
      <c r="D112" s="250" t="s">
        <v>460</v>
      </c>
      <c r="E112" s="251">
        <v>19</v>
      </c>
      <c r="F112" s="252"/>
      <c r="G112" s="253">
        <f>ROUND(E112*F112,2)</f>
        <v>0</v>
      </c>
      <c r="H112" s="252"/>
      <c r="I112" s="253">
        <f>ROUND(E112*H112,2)</f>
        <v>0</v>
      </c>
      <c r="J112" s="252"/>
      <c r="K112" s="253">
        <f>ROUND(E112*J112,2)</f>
        <v>0</v>
      </c>
      <c r="L112" s="253">
        <v>21</v>
      </c>
      <c r="M112" s="253">
        <f>G112*(1+L112/100)</f>
        <v>0</v>
      </c>
      <c r="N112" s="251">
        <v>0</v>
      </c>
      <c r="O112" s="251">
        <f>ROUND(E112*N112,2)</f>
        <v>0</v>
      </c>
      <c r="P112" s="251">
        <v>1.56E-3</v>
      </c>
      <c r="Q112" s="251">
        <f>ROUND(E112*P112,2)</f>
        <v>0.03</v>
      </c>
      <c r="R112" s="253"/>
      <c r="S112" s="253" t="s">
        <v>311</v>
      </c>
      <c r="T112" s="254" t="s">
        <v>692</v>
      </c>
      <c r="U112" s="221">
        <v>0.22</v>
      </c>
      <c r="V112" s="221">
        <f>ROUND(E112*U112,2)</f>
        <v>4.18</v>
      </c>
      <c r="W112" s="221"/>
      <c r="X112" s="221" t="s">
        <v>173</v>
      </c>
      <c r="Y112" s="221" t="s">
        <v>174</v>
      </c>
      <c r="Z112" s="210"/>
      <c r="AA112" s="210"/>
      <c r="AB112" s="210"/>
      <c r="AC112" s="210"/>
      <c r="AD112" s="210"/>
      <c r="AE112" s="210"/>
      <c r="AF112" s="210"/>
      <c r="AG112" s="210" t="s">
        <v>175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5">
      <c r="A113" s="248">
        <v>44</v>
      </c>
      <c r="B113" s="249" t="s">
        <v>963</v>
      </c>
      <c r="C113" s="264" t="s">
        <v>964</v>
      </c>
      <c r="D113" s="250" t="s">
        <v>189</v>
      </c>
      <c r="E113" s="251">
        <v>12</v>
      </c>
      <c r="F113" s="252"/>
      <c r="G113" s="253">
        <f>ROUND(E113*F113,2)</f>
        <v>0</v>
      </c>
      <c r="H113" s="252"/>
      <c r="I113" s="253">
        <f>ROUND(E113*H113,2)</f>
        <v>0</v>
      </c>
      <c r="J113" s="252"/>
      <c r="K113" s="253">
        <f>ROUND(E113*J113,2)</f>
        <v>0</v>
      </c>
      <c r="L113" s="253">
        <v>21</v>
      </c>
      <c r="M113" s="253">
        <f>G113*(1+L113/100)</f>
        <v>0</v>
      </c>
      <c r="N113" s="251">
        <v>0</v>
      </c>
      <c r="O113" s="251">
        <f>ROUND(E113*N113,2)</f>
        <v>0</v>
      </c>
      <c r="P113" s="251">
        <v>2.2499999999999998E-3</v>
      </c>
      <c r="Q113" s="251">
        <f>ROUND(E113*P113,2)</f>
        <v>0.03</v>
      </c>
      <c r="R113" s="253"/>
      <c r="S113" s="253" t="s">
        <v>311</v>
      </c>
      <c r="T113" s="254" t="s">
        <v>692</v>
      </c>
      <c r="U113" s="221">
        <v>0.40699999999999997</v>
      </c>
      <c r="V113" s="221">
        <f>ROUND(E113*U113,2)</f>
        <v>4.88</v>
      </c>
      <c r="W113" s="221"/>
      <c r="X113" s="221" t="s">
        <v>173</v>
      </c>
      <c r="Y113" s="221" t="s">
        <v>174</v>
      </c>
      <c r="Z113" s="210"/>
      <c r="AA113" s="210"/>
      <c r="AB113" s="210"/>
      <c r="AC113" s="210"/>
      <c r="AD113" s="210"/>
      <c r="AE113" s="210"/>
      <c r="AF113" s="210"/>
      <c r="AG113" s="210" t="s">
        <v>175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5">
      <c r="A114" s="235">
        <v>45</v>
      </c>
      <c r="B114" s="236" t="s">
        <v>965</v>
      </c>
      <c r="C114" s="256" t="s">
        <v>966</v>
      </c>
      <c r="D114" s="237" t="s">
        <v>278</v>
      </c>
      <c r="E114" s="238">
        <v>0.14235</v>
      </c>
      <c r="F114" s="239"/>
      <c r="G114" s="240">
        <f>ROUND(E114*F114,2)</f>
        <v>0</v>
      </c>
      <c r="H114" s="239"/>
      <c r="I114" s="240">
        <f>ROUND(E114*H114,2)</f>
        <v>0</v>
      </c>
      <c r="J114" s="239"/>
      <c r="K114" s="240">
        <f>ROUND(E114*J114,2)</f>
        <v>0</v>
      </c>
      <c r="L114" s="240">
        <v>21</v>
      </c>
      <c r="M114" s="240">
        <f>G114*(1+L114/100)</f>
        <v>0</v>
      </c>
      <c r="N114" s="238">
        <v>0</v>
      </c>
      <c r="O114" s="238">
        <f>ROUND(E114*N114,2)</f>
        <v>0</v>
      </c>
      <c r="P114" s="238">
        <v>0</v>
      </c>
      <c r="Q114" s="238">
        <f>ROUND(E114*P114,2)</f>
        <v>0</v>
      </c>
      <c r="R114" s="240"/>
      <c r="S114" s="240" t="s">
        <v>311</v>
      </c>
      <c r="T114" s="241" t="s">
        <v>692</v>
      </c>
      <c r="U114" s="221">
        <v>3.17</v>
      </c>
      <c r="V114" s="221">
        <f>ROUND(E114*U114,2)</f>
        <v>0.45</v>
      </c>
      <c r="W114" s="221"/>
      <c r="X114" s="221" t="s">
        <v>173</v>
      </c>
      <c r="Y114" s="221" t="s">
        <v>174</v>
      </c>
      <c r="Z114" s="210"/>
      <c r="AA114" s="210"/>
      <c r="AB114" s="210"/>
      <c r="AC114" s="210"/>
      <c r="AD114" s="210"/>
      <c r="AE114" s="210"/>
      <c r="AF114" s="210"/>
      <c r="AG114" s="210" t="s">
        <v>891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5">
      <c r="A115" s="217"/>
      <c r="B115" s="218"/>
      <c r="C115" s="259" t="s">
        <v>958</v>
      </c>
      <c r="D115" s="244"/>
      <c r="E115" s="244"/>
      <c r="F115" s="244"/>
      <c r="G115" s="244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0"/>
      <c r="AA115" s="210"/>
      <c r="AB115" s="210"/>
      <c r="AC115" s="210"/>
      <c r="AD115" s="210"/>
      <c r="AE115" s="210"/>
      <c r="AF115" s="210"/>
      <c r="AG115" s="210" t="s">
        <v>212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x14ac:dyDescent="0.25">
      <c r="A116" s="228" t="s">
        <v>166</v>
      </c>
      <c r="B116" s="229" t="s">
        <v>138</v>
      </c>
      <c r="C116" s="255" t="s">
        <v>28</v>
      </c>
      <c r="D116" s="230"/>
      <c r="E116" s="231"/>
      <c r="F116" s="232"/>
      <c r="G116" s="232">
        <f>SUMIF(AG117:AG117,"&lt;&gt;NOR",G117:G117)</f>
        <v>0</v>
      </c>
      <c r="H116" s="232"/>
      <c r="I116" s="232">
        <f>SUM(I117:I117)</f>
        <v>0</v>
      </c>
      <c r="J116" s="232"/>
      <c r="K116" s="232">
        <f>SUM(K117:K117)</f>
        <v>0</v>
      </c>
      <c r="L116" s="232"/>
      <c r="M116" s="232">
        <f>SUM(M117:M117)</f>
        <v>0</v>
      </c>
      <c r="N116" s="231"/>
      <c r="O116" s="231">
        <f>SUM(O117:O117)</f>
        <v>0</v>
      </c>
      <c r="P116" s="231"/>
      <c r="Q116" s="231">
        <f>SUM(Q117:Q117)</f>
        <v>0</v>
      </c>
      <c r="R116" s="232"/>
      <c r="S116" s="232"/>
      <c r="T116" s="233"/>
      <c r="U116" s="227"/>
      <c r="V116" s="227">
        <f>SUM(V117:V117)</f>
        <v>10</v>
      </c>
      <c r="W116" s="227"/>
      <c r="X116" s="227"/>
      <c r="Y116" s="227"/>
      <c r="AG116" t="s">
        <v>167</v>
      </c>
    </row>
    <row r="117" spans="1:60" outlineLevel="1" x14ac:dyDescent="0.25">
      <c r="A117" s="235">
        <v>46</v>
      </c>
      <c r="B117" s="236" t="s">
        <v>967</v>
      </c>
      <c r="C117" s="256" t="s">
        <v>968</v>
      </c>
      <c r="D117" s="237" t="s">
        <v>969</v>
      </c>
      <c r="E117" s="238">
        <v>10</v>
      </c>
      <c r="F117" s="239"/>
      <c r="G117" s="240">
        <f>ROUND(E117*F117,2)</f>
        <v>0</v>
      </c>
      <c r="H117" s="239"/>
      <c r="I117" s="240">
        <f>ROUND(E117*H117,2)</f>
        <v>0</v>
      </c>
      <c r="J117" s="239"/>
      <c r="K117" s="240">
        <f>ROUND(E117*J117,2)</f>
        <v>0</v>
      </c>
      <c r="L117" s="240">
        <v>21</v>
      </c>
      <c r="M117" s="240">
        <f>G117*(1+L117/100)</f>
        <v>0</v>
      </c>
      <c r="N117" s="238">
        <v>0</v>
      </c>
      <c r="O117" s="238">
        <f>ROUND(E117*N117,2)</f>
        <v>0</v>
      </c>
      <c r="P117" s="238">
        <v>0</v>
      </c>
      <c r="Q117" s="238">
        <f>ROUND(E117*P117,2)</f>
        <v>0</v>
      </c>
      <c r="R117" s="240"/>
      <c r="S117" s="240" t="s">
        <v>311</v>
      </c>
      <c r="T117" s="241" t="s">
        <v>692</v>
      </c>
      <c r="U117" s="221">
        <v>1</v>
      </c>
      <c r="V117" s="221">
        <f>ROUND(E117*U117,2)</f>
        <v>10</v>
      </c>
      <c r="W117" s="221"/>
      <c r="X117" s="221" t="s">
        <v>173</v>
      </c>
      <c r="Y117" s="221" t="s">
        <v>174</v>
      </c>
      <c r="Z117" s="210"/>
      <c r="AA117" s="210"/>
      <c r="AB117" s="210"/>
      <c r="AC117" s="210"/>
      <c r="AD117" s="210"/>
      <c r="AE117" s="210"/>
      <c r="AF117" s="210"/>
      <c r="AG117" s="210" t="s">
        <v>175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x14ac:dyDescent="0.25">
      <c r="A118" s="3"/>
      <c r="B118" s="4"/>
      <c r="C118" s="265"/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v>12</v>
      </c>
      <c r="AF118">
        <v>21</v>
      </c>
      <c r="AG118" t="s">
        <v>152</v>
      </c>
    </row>
    <row r="119" spans="1:60" x14ac:dyDescent="0.25">
      <c r="A119" s="213"/>
      <c r="B119" s="214" t="s">
        <v>29</v>
      </c>
      <c r="C119" s="266"/>
      <c r="D119" s="215"/>
      <c r="E119" s="216"/>
      <c r="F119" s="216"/>
      <c r="G119" s="234">
        <f>G8+G13+G19+G47+G82+G111+G116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E119">
        <f>SUMIF(L7:L117,AE118,G7:G117)</f>
        <v>0</v>
      </c>
      <c r="AF119">
        <f>SUMIF(L7:L117,AF118,G7:G117)</f>
        <v>0</v>
      </c>
      <c r="AG119" t="s">
        <v>712</v>
      </c>
    </row>
    <row r="120" spans="1:60" x14ac:dyDescent="0.25">
      <c r="C120" s="267"/>
      <c r="D120" s="10"/>
      <c r="AG120" t="s">
        <v>713</v>
      </c>
    </row>
    <row r="121" spans="1:60" x14ac:dyDescent="0.25">
      <c r="D121" s="10"/>
    </row>
    <row r="122" spans="1:60" x14ac:dyDescent="0.25">
      <c r="D122" s="10"/>
    </row>
    <row r="123" spans="1:60" x14ac:dyDescent="0.25">
      <c r="D123" s="10"/>
    </row>
    <row r="124" spans="1:60" x14ac:dyDescent="0.25">
      <c r="D124" s="10"/>
    </row>
    <row r="125" spans="1:60" x14ac:dyDescent="0.25">
      <c r="D125" s="10"/>
    </row>
    <row r="126" spans="1:60" x14ac:dyDescent="0.25">
      <c r="D126" s="10"/>
    </row>
    <row r="127" spans="1:60" x14ac:dyDescent="0.25">
      <c r="D127" s="10"/>
    </row>
    <row r="128" spans="1:60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+xt0qfEU37eTghmgZo0tZ0rGMK0oWpKXSlhGfTU7grlBJYroz/ORNsXDskN44SWycuVz8oiJx2iVyoK5A2YfpQ==" saltValue="+r4Lt+u3+M+lWTAlBOXPdA==" spinCount="100000" sheet="1" formatRows="0"/>
  <mergeCells count="27">
    <mergeCell ref="C108:G108"/>
    <mergeCell ref="C110:G110"/>
    <mergeCell ref="C115:G115"/>
    <mergeCell ref="C90:G90"/>
    <mergeCell ref="C94:G94"/>
    <mergeCell ref="C95:G95"/>
    <mergeCell ref="C99:G99"/>
    <mergeCell ref="C101:G101"/>
    <mergeCell ref="C105:G105"/>
    <mergeCell ref="C73:G73"/>
    <mergeCell ref="C79:G79"/>
    <mergeCell ref="C81:G81"/>
    <mergeCell ref="C84:G84"/>
    <mergeCell ref="C85:G85"/>
    <mergeCell ref="C89:G89"/>
    <mergeCell ref="C53:G53"/>
    <mergeCell ref="C57:G57"/>
    <mergeCell ref="C61:G61"/>
    <mergeCell ref="C62:G62"/>
    <mergeCell ref="C63:G63"/>
    <mergeCell ref="C67:G67"/>
    <mergeCell ref="A1:G1"/>
    <mergeCell ref="C2:G2"/>
    <mergeCell ref="C3:G3"/>
    <mergeCell ref="C4:G4"/>
    <mergeCell ref="C46:G46"/>
    <mergeCell ref="C49:G4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525F7-79FE-4843-B88E-21F2B7395FD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5.05" customHeight="1" x14ac:dyDescent="0.25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143</v>
      </c>
    </row>
    <row r="5" spans="1:60" x14ac:dyDescent="0.25">
      <c r="D5" s="10"/>
    </row>
    <row r="6" spans="1:60" ht="39.6" x14ac:dyDescent="0.25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8" t="s">
        <v>166</v>
      </c>
      <c r="B8" s="229" t="s">
        <v>112</v>
      </c>
      <c r="C8" s="255" t="s">
        <v>113</v>
      </c>
      <c r="D8" s="230"/>
      <c r="E8" s="231"/>
      <c r="F8" s="232"/>
      <c r="G8" s="232">
        <f>SUMIF(AG9:AG17,"&lt;&gt;NOR",G9:G17)</f>
        <v>0</v>
      </c>
      <c r="H8" s="232"/>
      <c r="I8" s="232">
        <f>SUM(I9:I17)</f>
        <v>0</v>
      </c>
      <c r="J8" s="232"/>
      <c r="K8" s="232">
        <f>SUM(K9:K17)</f>
        <v>0</v>
      </c>
      <c r="L8" s="232"/>
      <c r="M8" s="232">
        <f>SUM(M9:M17)</f>
        <v>0</v>
      </c>
      <c r="N8" s="231"/>
      <c r="O8" s="231">
        <f>SUM(O9:O17)</f>
        <v>0.06</v>
      </c>
      <c r="P8" s="231"/>
      <c r="Q8" s="231">
        <f>SUM(Q9:Q17)</f>
        <v>0.01</v>
      </c>
      <c r="R8" s="232"/>
      <c r="S8" s="232"/>
      <c r="T8" s="233"/>
      <c r="U8" s="227"/>
      <c r="V8" s="227">
        <f>SUM(V9:V17)</f>
        <v>6.7399999999999993</v>
      </c>
      <c r="W8" s="227"/>
      <c r="X8" s="227"/>
      <c r="Y8" s="227"/>
      <c r="AG8" t="s">
        <v>167</v>
      </c>
    </row>
    <row r="9" spans="1:60" outlineLevel="1" x14ac:dyDescent="0.25">
      <c r="A9" s="235">
        <v>1</v>
      </c>
      <c r="B9" s="236" t="s">
        <v>970</v>
      </c>
      <c r="C9" s="256" t="s">
        <v>971</v>
      </c>
      <c r="D9" s="237" t="s">
        <v>207</v>
      </c>
      <c r="E9" s="238">
        <v>4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21</v>
      </c>
      <c r="M9" s="240">
        <f>G9*(1+L9/100)</f>
        <v>0</v>
      </c>
      <c r="N9" s="238">
        <v>1.4500000000000001E-2</v>
      </c>
      <c r="O9" s="238">
        <f>ROUND(E9*N9,2)</f>
        <v>0.06</v>
      </c>
      <c r="P9" s="238">
        <v>0</v>
      </c>
      <c r="Q9" s="238">
        <f>ROUND(E9*P9,2)</f>
        <v>0</v>
      </c>
      <c r="R9" s="240"/>
      <c r="S9" s="240" t="s">
        <v>311</v>
      </c>
      <c r="T9" s="241" t="s">
        <v>692</v>
      </c>
      <c r="U9" s="221">
        <v>0.78400000000000003</v>
      </c>
      <c r="V9" s="221">
        <f>ROUND(E9*U9,2)</f>
        <v>3.14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9" t="s">
        <v>972</v>
      </c>
      <c r="D10" s="244"/>
      <c r="E10" s="244"/>
      <c r="F10" s="244"/>
      <c r="G10" s="244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5">
      <c r="A11" s="217"/>
      <c r="B11" s="218"/>
      <c r="C11" s="260" t="s">
        <v>973</v>
      </c>
      <c r="D11" s="245"/>
      <c r="E11" s="245"/>
      <c r="F11" s="245"/>
      <c r="G11" s="245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212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17"/>
      <c r="B12" s="218"/>
      <c r="C12" s="260" t="s">
        <v>974</v>
      </c>
      <c r="D12" s="245"/>
      <c r="E12" s="245"/>
      <c r="F12" s="245"/>
      <c r="G12" s="245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0.399999999999999" outlineLevel="1" x14ac:dyDescent="0.25">
      <c r="A13" s="248">
        <v>2</v>
      </c>
      <c r="B13" s="249" t="s">
        <v>975</v>
      </c>
      <c r="C13" s="264" t="s">
        <v>976</v>
      </c>
      <c r="D13" s="250" t="s">
        <v>189</v>
      </c>
      <c r="E13" s="251">
        <v>8</v>
      </c>
      <c r="F13" s="252"/>
      <c r="G13" s="253">
        <f>ROUND(E13*F13,2)</f>
        <v>0</v>
      </c>
      <c r="H13" s="252"/>
      <c r="I13" s="253">
        <f>ROUND(E13*H13,2)</f>
        <v>0</v>
      </c>
      <c r="J13" s="252"/>
      <c r="K13" s="253">
        <f>ROUND(E13*J13,2)</f>
        <v>0</v>
      </c>
      <c r="L13" s="253">
        <v>21</v>
      </c>
      <c r="M13" s="253">
        <f>G13*(1+L13/100)</f>
        <v>0</v>
      </c>
      <c r="N13" s="251">
        <v>0</v>
      </c>
      <c r="O13" s="251">
        <f>ROUND(E13*N13,2)</f>
        <v>0</v>
      </c>
      <c r="P13" s="251">
        <v>0</v>
      </c>
      <c r="Q13" s="251">
        <f>ROUND(E13*P13,2)</f>
        <v>0</v>
      </c>
      <c r="R13" s="253"/>
      <c r="S13" s="253" t="s">
        <v>311</v>
      </c>
      <c r="T13" s="254" t="s">
        <v>692</v>
      </c>
      <c r="U13" s="221">
        <v>0.35</v>
      </c>
      <c r="V13" s="221">
        <f>ROUND(E13*U13,2)</f>
        <v>2.8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5">
      <c r="A14" s="248">
        <v>3</v>
      </c>
      <c r="B14" s="249" t="s">
        <v>977</v>
      </c>
      <c r="C14" s="264" t="s">
        <v>978</v>
      </c>
      <c r="D14" s="250" t="s">
        <v>207</v>
      </c>
      <c r="E14" s="251">
        <v>4</v>
      </c>
      <c r="F14" s="252"/>
      <c r="G14" s="253">
        <f>ROUND(E14*F14,2)</f>
        <v>0</v>
      </c>
      <c r="H14" s="252"/>
      <c r="I14" s="253">
        <f>ROUND(E14*H14,2)</f>
        <v>0</v>
      </c>
      <c r="J14" s="252"/>
      <c r="K14" s="253">
        <f>ROUND(E14*J14,2)</f>
        <v>0</v>
      </c>
      <c r="L14" s="253">
        <v>21</v>
      </c>
      <c r="M14" s="253">
        <f>G14*(1+L14/100)</f>
        <v>0</v>
      </c>
      <c r="N14" s="251">
        <v>2.0000000000000002E-5</v>
      </c>
      <c r="O14" s="251">
        <f>ROUND(E14*N14,2)</f>
        <v>0</v>
      </c>
      <c r="P14" s="251">
        <v>3.2000000000000002E-3</v>
      </c>
      <c r="Q14" s="251">
        <f>ROUND(E14*P14,2)</f>
        <v>0.01</v>
      </c>
      <c r="R14" s="253"/>
      <c r="S14" s="253" t="s">
        <v>311</v>
      </c>
      <c r="T14" s="254" t="s">
        <v>692</v>
      </c>
      <c r="U14" s="221">
        <v>5.2999999999999999E-2</v>
      </c>
      <c r="V14" s="221">
        <f>ROUND(E14*U14,2)</f>
        <v>0.21</v>
      </c>
      <c r="W14" s="221"/>
      <c r="X14" s="221" t="s">
        <v>173</v>
      </c>
      <c r="Y14" s="221" t="s">
        <v>174</v>
      </c>
      <c r="Z14" s="210"/>
      <c r="AA14" s="210"/>
      <c r="AB14" s="210"/>
      <c r="AC14" s="210"/>
      <c r="AD14" s="210"/>
      <c r="AE14" s="210"/>
      <c r="AF14" s="210"/>
      <c r="AG14" s="210" t="s">
        <v>175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5">
        <v>4</v>
      </c>
      <c r="B15" s="236" t="s">
        <v>979</v>
      </c>
      <c r="C15" s="256" t="s">
        <v>980</v>
      </c>
      <c r="D15" s="237" t="s">
        <v>207</v>
      </c>
      <c r="E15" s="238">
        <v>21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21</v>
      </c>
      <c r="M15" s="240">
        <f>G15*(1+L15/100)</f>
        <v>0</v>
      </c>
      <c r="N15" s="238">
        <v>0</v>
      </c>
      <c r="O15" s="238">
        <f>ROUND(E15*N15,2)</f>
        <v>0</v>
      </c>
      <c r="P15" s="238">
        <v>0</v>
      </c>
      <c r="Q15" s="238">
        <f>ROUND(E15*P15,2)</f>
        <v>0</v>
      </c>
      <c r="R15" s="240"/>
      <c r="S15" s="240" t="s">
        <v>311</v>
      </c>
      <c r="T15" s="241" t="s">
        <v>692</v>
      </c>
      <c r="U15" s="221">
        <v>1.7999999999999999E-2</v>
      </c>
      <c r="V15" s="221">
        <f>ROUND(E15*U15,2)</f>
        <v>0.38</v>
      </c>
      <c r="W15" s="221"/>
      <c r="X15" s="221" t="s">
        <v>173</v>
      </c>
      <c r="Y15" s="221" t="s">
        <v>174</v>
      </c>
      <c r="Z15" s="210"/>
      <c r="AA15" s="210"/>
      <c r="AB15" s="210"/>
      <c r="AC15" s="210"/>
      <c r="AD15" s="210"/>
      <c r="AE15" s="210"/>
      <c r="AF15" s="210"/>
      <c r="AG15" s="210" t="s">
        <v>175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17"/>
      <c r="B16" s="218"/>
      <c r="C16" s="259" t="s">
        <v>943</v>
      </c>
      <c r="D16" s="244"/>
      <c r="E16" s="244"/>
      <c r="F16" s="244"/>
      <c r="G16" s="244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48">
        <v>5</v>
      </c>
      <c r="B17" s="249" t="s">
        <v>981</v>
      </c>
      <c r="C17" s="264" t="s">
        <v>982</v>
      </c>
      <c r="D17" s="250" t="s">
        <v>278</v>
      </c>
      <c r="E17" s="251">
        <v>5.808E-2</v>
      </c>
      <c r="F17" s="252"/>
      <c r="G17" s="253">
        <f>ROUND(E17*F17,2)</f>
        <v>0</v>
      </c>
      <c r="H17" s="252"/>
      <c r="I17" s="253">
        <f>ROUND(E17*H17,2)</f>
        <v>0</v>
      </c>
      <c r="J17" s="252"/>
      <c r="K17" s="253">
        <f>ROUND(E17*J17,2)</f>
        <v>0</v>
      </c>
      <c r="L17" s="253">
        <v>21</v>
      </c>
      <c r="M17" s="253">
        <f>G17*(1+L17/100)</f>
        <v>0</v>
      </c>
      <c r="N17" s="251">
        <v>0</v>
      </c>
      <c r="O17" s="251">
        <f>ROUND(E17*N17,2)</f>
        <v>0</v>
      </c>
      <c r="P17" s="251">
        <v>0</v>
      </c>
      <c r="Q17" s="251">
        <f>ROUND(E17*P17,2)</f>
        <v>0</v>
      </c>
      <c r="R17" s="253"/>
      <c r="S17" s="253" t="s">
        <v>311</v>
      </c>
      <c r="T17" s="254" t="s">
        <v>692</v>
      </c>
      <c r="U17" s="221">
        <v>3.5630000000000002</v>
      </c>
      <c r="V17" s="221">
        <f>ROUND(E17*U17,2)</f>
        <v>0.21</v>
      </c>
      <c r="W17" s="221"/>
      <c r="X17" s="221" t="s">
        <v>173</v>
      </c>
      <c r="Y17" s="221" t="s">
        <v>174</v>
      </c>
      <c r="Z17" s="210"/>
      <c r="AA17" s="210"/>
      <c r="AB17" s="210"/>
      <c r="AC17" s="210"/>
      <c r="AD17" s="210"/>
      <c r="AE17" s="210"/>
      <c r="AF17" s="210"/>
      <c r="AG17" s="210" t="s">
        <v>891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5">
      <c r="A18" s="228" t="s">
        <v>166</v>
      </c>
      <c r="B18" s="229" t="s">
        <v>114</v>
      </c>
      <c r="C18" s="255" t="s">
        <v>115</v>
      </c>
      <c r="D18" s="230"/>
      <c r="E18" s="231"/>
      <c r="F18" s="232"/>
      <c r="G18" s="232">
        <f>SUMIF(AG19:AG21,"&lt;&gt;NOR",G19:G21)</f>
        <v>0</v>
      </c>
      <c r="H18" s="232"/>
      <c r="I18" s="232">
        <f>SUM(I19:I21)</f>
        <v>0</v>
      </c>
      <c r="J18" s="232"/>
      <c r="K18" s="232">
        <f>SUM(K19:K21)</f>
        <v>0</v>
      </c>
      <c r="L18" s="232"/>
      <c r="M18" s="232">
        <f>SUM(M19:M21)</f>
        <v>0</v>
      </c>
      <c r="N18" s="231"/>
      <c r="O18" s="231">
        <f>SUM(O19:O21)</f>
        <v>0</v>
      </c>
      <c r="P18" s="231"/>
      <c r="Q18" s="231">
        <f>SUM(Q19:Q21)</f>
        <v>0</v>
      </c>
      <c r="R18" s="232"/>
      <c r="S18" s="232"/>
      <c r="T18" s="233"/>
      <c r="U18" s="227"/>
      <c r="V18" s="227">
        <f>SUM(V19:V21)</f>
        <v>1.66</v>
      </c>
      <c r="W18" s="227"/>
      <c r="X18" s="227"/>
      <c r="Y18" s="227"/>
      <c r="AG18" t="s">
        <v>167</v>
      </c>
    </row>
    <row r="19" spans="1:60" outlineLevel="1" x14ac:dyDescent="0.25">
      <c r="A19" s="248">
        <v>6</v>
      </c>
      <c r="B19" s="249" t="s">
        <v>949</v>
      </c>
      <c r="C19" s="264" t="s">
        <v>950</v>
      </c>
      <c r="D19" s="250" t="s">
        <v>189</v>
      </c>
      <c r="E19" s="251">
        <v>8</v>
      </c>
      <c r="F19" s="252"/>
      <c r="G19" s="253">
        <f>ROUND(E19*F19,2)</f>
        <v>0</v>
      </c>
      <c r="H19" s="252"/>
      <c r="I19" s="253">
        <f>ROUND(E19*H19,2)</f>
        <v>0</v>
      </c>
      <c r="J19" s="252"/>
      <c r="K19" s="253">
        <f>ROUND(E19*J19,2)</f>
        <v>0</v>
      </c>
      <c r="L19" s="253">
        <v>21</v>
      </c>
      <c r="M19" s="253">
        <f>G19*(1+L19/100)</f>
        <v>0</v>
      </c>
      <c r="N19" s="251">
        <v>0</v>
      </c>
      <c r="O19" s="251">
        <f>ROUND(E19*N19,2)</f>
        <v>0</v>
      </c>
      <c r="P19" s="251">
        <v>0</v>
      </c>
      <c r="Q19" s="251">
        <f>ROUND(E19*P19,2)</f>
        <v>0</v>
      </c>
      <c r="R19" s="253"/>
      <c r="S19" s="253" t="s">
        <v>311</v>
      </c>
      <c r="T19" s="254" t="s">
        <v>692</v>
      </c>
      <c r="U19" s="221">
        <v>0.20599999999999999</v>
      </c>
      <c r="V19" s="221">
        <f>ROUND(E19*U19,2)</f>
        <v>1.65</v>
      </c>
      <c r="W19" s="221"/>
      <c r="X19" s="221" t="s">
        <v>173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175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48">
        <v>7</v>
      </c>
      <c r="B20" s="249" t="s">
        <v>983</v>
      </c>
      <c r="C20" s="264" t="s">
        <v>984</v>
      </c>
      <c r="D20" s="250" t="s">
        <v>189</v>
      </c>
      <c r="E20" s="251">
        <v>8</v>
      </c>
      <c r="F20" s="252"/>
      <c r="G20" s="253">
        <f>ROUND(E20*F20,2)</f>
        <v>0</v>
      </c>
      <c r="H20" s="252"/>
      <c r="I20" s="253">
        <f>ROUND(E20*H20,2)</f>
        <v>0</v>
      </c>
      <c r="J20" s="252"/>
      <c r="K20" s="253">
        <f>ROUND(E20*J20,2)</f>
        <v>0</v>
      </c>
      <c r="L20" s="253">
        <v>21</v>
      </c>
      <c r="M20" s="253">
        <f>G20*(1+L20/100)</f>
        <v>0</v>
      </c>
      <c r="N20" s="251">
        <v>3.8000000000000002E-4</v>
      </c>
      <c r="O20" s="251">
        <f>ROUND(E20*N20,2)</f>
        <v>0</v>
      </c>
      <c r="P20" s="251">
        <v>0</v>
      </c>
      <c r="Q20" s="251">
        <f>ROUND(E20*P20,2)</f>
        <v>0</v>
      </c>
      <c r="R20" s="253"/>
      <c r="S20" s="253" t="s">
        <v>311</v>
      </c>
      <c r="T20" s="254" t="s">
        <v>692</v>
      </c>
      <c r="U20" s="221">
        <v>0</v>
      </c>
      <c r="V20" s="221">
        <f>ROUND(E20*U20,2)</f>
        <v>0</v>
      </c>
      <c r="W20" s="221"/>
      <c r="X20" s="221" t="s">
        <v>474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475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48">
        <v>8</v>
      </c>
      <c r="B21" s="249" t="s">
        <v>985</v>
      </c>
      <c r="C21" s="264" t="s">
        <v>986</v>
      </c>
      <c r="D21" s="250" t="s">
        <v>278</v>
      </c>
      <c r="E21" s="251">
        <v>3.0400000000000002E-3</v>
      </c>
      <c r="F21" s="252"/>
      <c r="G21" s="253">
        <f>ROUND(E21*F21,2)</f>
        <v>0</v>
      </c>
      <c r="H21" s="252"/>
      <c r="I21" s="253">
        <f>ROUND(E21*H21,2)</f>
        <v>0</v>
      </c>
      <c r="J21" s="252"/>
      <c r="K21" s="253">
        <f>ROUND(E21*J21,2)</f>
        <v>0</v>
      </c>
      <c r="L21" s="253">
        <v>21</v>
      </c>
      <c r="M21" s="253">
        <f>G21*(1+L21/100)</f>
        <v>0</v>
      </c>
      <c r="N21" s="251">
        <v>0</v>
      </c>
      <c r="O21" s="251">
        <f>ROUND(E21*N21,2)</f>
        <v>0</v>
      </c>
      <c r="P21" s="251">
        <v>0</v>
      </c>
      <c r="Q21" s="251">
        <f>ROUND(E21*P21,2)</f>
        <v>0</v>
      </c>
      <c r="R21" s="253"/>
      <c r="S21" s="253" t="s">
        <v>311</v>
      </c>
      <c r="T21" s="254" t="s">
        <v>692</v>
      </c>
      <c r="U21" s="221">
        <v>2.58</v>
      </c>
      <c r="V21" s="221">
        <f>ROUND(E21*U21,2)</f>
        <v>0.01</v>
      </c>
      <c r="W21" s="221"/>
      <c r="X21" s="221" t="s">
        <v>173</v>
      </c>
      <c r="Y21" s="221" t="s">
        <v>174</v>
      </c>
      <c r="Z21" s="210"/>
      <c r="AA21" s="210"/>
      <c r="AB21" s="210"/>
      <c r="AC21" s="210"/>
      <c r="AD21" s="210"/>
      <c r="AE21" s="210"/>
      <c r="AF21" s="210"/>
      <c r="AG21" s="210" t="s">
        <v>891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5">
      <c r="A22" s="228" t="s">
        <v>166</v>
      </c>
      <c r="B22" s="229" t="s">
        <v>116</v>
      </c>
      <c r="C22" s="255" t="s">
        <v>117</v>
      </c>
      <c r="D22" s="230"/>
      <c r="E22" s="231"/>
      <c r="F22" s="232"/>
      <c r="G22" s="232">
        <f>SUMIF(AG23:AG28,"&lt;&gt;NOR",G23:G28)</f>
        <v>0</v>
      </c>
      <c r="H22" s="232"/>
      <c r="I22" s="232">
        <f>SUM(I23:I28)</f>
        <v>0</v>
      </c>
      <c r="J22" s="232"/>
      <c r="K22" s="232">
        <f>SUM(K23:K28)</f>
        <v>0</v>
      </c>
      <c r="L22" s="232"/>
      <c r="M22" s="232">
        <f>SUM(M23:M28)</f>
        <v>0</v>
      </c>
      <c r="N22" s="231"/>
      <c r="O22" s="231">
        <f>SUM(O23:O28)</f>
        <v>0</v>
      </c>
      <c r="P22" s="231"/>
      <c r="Q22" s="231">
        <f>SUM(Q23:Q28)</f>
        <v>7.0000000000000007E-2</v>
      </c>
      <c r="R22" s="232"/>
      <c r="S22" s="232"/>
      <c r="T22" s="233"/>
      <c r="U22" s="227"/>
      <c r="V22" s="227">
        <f>SUM(V23:V28)</f>
        <v>2.68</v>
      </c>
      <c r="W22" s="227"/>
      <c r="X22" s="227"/>
      <c r="Y22" s="227"/>
      <c r="AG22" t="s">
        <v>167</v>
      </c>
    </row>
    <row r="23" spans="1:60" outlineLevel="1" x14ac:dyDescent="0.25">
      <c r="A23" s="235">
        <v>9</v>
      </c>
      <c r="B23" s="236" t="s">
        <v>987</v>
      </c>
      <c r="C23" s="256" t="s">
        <v>988</v>
      </c>
      <c r="D23" s="237" t="s">
        <v>189</v>
      </c>
      <c r="E23" s="238">
        <v>4</v>
      </c>
      <c r="F23" s="239"/>
      <c r="G23" s="240">
        <f>ROUND(E23*F23,2)</f>
        <v>0</v>
      </c>
      <c r="H23" s="239"/>
      <c r="I23" s="240">
        <f>ROUND(E23*H23,2)</f>
        <v>0</v>
      </c>
      <c r="J23" s="239"/>
      <c r="K23" s="240">
        <f>ROUND(E23*J23,2)</f>
        <v>0</v>
      </c>
      <c r="L23" s="240">
        <v>21</v>
      </c>
      <c r="M23" s="240">
        <f>G23*(1+L23/100)</f>
        <v>0</v>
      </c>
      <c r="N23" s="238">
        <v>1.0000000000000001E-5</v>
      </c>
      <c r="O23" s="238">
        <f>ROUND(E23*N23,2)</f>
        <v>0</v>
      </c>
      <c r="P23" s="238">
        <v>7.5000000000000002E-4</v>
      </c>
      <c r="Q23" s="238">
        <f>ROUND(E23*P23,2)</f>
        <v>0</v>
      </c>
      <c r="R23" s="240"/>
      <c r="S23" s="240" t="s">
        <v>311</v>
      </c>
      <c r="T23" s="241" t="s">
        <v>692</v>
      </c>
      <c r="U23" s="221">
        <v>2.9000000000000001E-2</v>
      </c>
      <c r="V23" s="221">
        <f>ROUND(E23*U23,2)</f>
        <v>0.12</v>
      </c>
      <c r="W23" s="221"/>
      <c r="X23" s="221" t="s">
        <v>173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175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59" t="s">
        <v>989</v>
      </c>
      <c r="D24" s="244"/>
      <c r="E24" s="244"/>
      <c r="F24" s="244"/>
      <c r="G24" s="244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48">
        <v>10</v>
      </c>
      <c r="B25" s="249" t="s">
        <v>990</v>
      </c>
      <c r="C25" s="264" t="s">
        <v>991</v>
      </c>
      <c r="D25" s="250" t="s">
        <v>916</v>
      </c>
      <c r="E25" s="251">
        <v>4</v>
      </c>
      <c r="F25" s="252"/>
      <c r="G25" s="253">
        <f>ROUND(E25*F25,2)</f>
        <v>0</v>
      </c>
      <c r="H25" s="252"/>
      <c r="I25" s="253">
        <f>ROUND(E25*H25,2)</f>
        <v>0</v>
      </c>
      <c r="J25" s="252"/>
      <c r="K25" s="253">
        <f>ROUND(E25*J25,2)</f>
        <v>0</v>
      </c>
      <c r="L25" s="253">
        <v>21</v>
      </c>
      <c r="M25" s="253">
        <f>G25*(1+L25/100)</f>
        <v>0</v>
      </c>
      <c r="N25" s="251">
        <v>0</v>
      </c>
      <c r="O25" s="251">
        <f>ROUND(E25*N25,2)</f>
        <v>0</v>
      </c>
      <c r="P25" s="251">
        <v>0</v>
      </c>
      <c r="Q25" s="251">
        <f>ROUND(E25*P25,2)</f>
        <v>0</v>
      </c>
      <c r="R25" s="253"/>
      <c r="S25" s="253" t="s">
        <v>311</v>
      </c>
      <c r="T25" s="254" t="s">
        <v>692</v>
      </c>
      <c r="U25" s="221">
        <v>0</v>
      </c>
      <c r="V25" s="221">
        <f>ROUND(E25*U25,2)</f>
        <v>0</v>
      </c>
      <c r="W25" s="221"/>
      <c r="X25" s="221" t="s">
        <v>173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175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48">
        <v>11</v>
      </c>
      <c r="B26" s="249" t="s">
        <v>992</v>
      </c>
      <c r="C26" s="264" t="s">
        <v>993</v>
      </c>
      <c r="D26" s="250" t="s">
        <v>198</v>
      </c>
      <c r="E26" s="251">
        <v>7</v>
      </c>
      <c r="F26" s="252"/>
      <c r="G26" s="253">
        <f>ROUND(E26*F26,2)</f>
        <v>0</v>
      </c>
      <c r="H26" s="252"/>
      <c r="I26" s="253">
        <f>ROUND(E26*H26,2)</f>
        <v>0</v>
      </c>
      <c r="J26" s="252"/>
      <c r="K26" s="253">
        <f>ROUND(E26*J26,2)</f>
        <v>0</v>
      </c>
      <c r="L26" s="253">
        <v>21</v>
      </c>
      <c r="M26" s="253">
        <f>G26*(1+L26/100)</f>
        <v>0</v>
      </c>
      <c r="N26" s="251">
        <v>0</v>
      </c>
      <c r="O26" s="251">
        <f>ROUND(E26*N26,2)</f>
        <v>0</v>
      </c>
      <c r="P26" s="251">
        <v>1.057E-2</v>
      </c>
      <c r="Q26" s="251">
        <f>ROUND(E26*P26,2)</f>
        <v>7.0000000000000007E-2</v>
      </c>
      <c r="R26" s="253"/>
      <c r="S26" s="253" t="s">
        <v>311</v>
      </c>
      <c r="T26" s="254" t="s">
        <v>692</v>
      </c>
      <c r="U26" s="221">
        <v>0.08</v>
      </c>
      <c r="V26" s="221">
        <f>ROUND(E26*U26,2)</f>
        <v>0.56000000000000005</v>
      </c>
      <c r="W26" s="221"/>
      <c r="X26" s="221" t="s">
        <v>173</v>
      </c>
      <c r="Y26" s="221" t="s">
        <v>174</v>
      </c>
      <c r="Z26" s="210"/>
      <c r="AA26" s="210"/>
      <c r="AB26" s="210"/>
      <c r="AC26" s="210"/>
      <c r="AD26" s="210"/>
      <c r="AE26" s="210"/>
      <c r="AF26" s="210"/>
      <c r="AG26" s="210" t="s">
        <v>175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5">
      <c r="A27" s="248">
        <v>12</v>
      </c>
      <c r="B27" s="249" t="s">
        <v>994</v>
      </c>
      <c r="C27" s="264" t="s">
        <v>995</v>
      </c>
      <c r="D27" s="250" t="s">
        <v>460</v>
      </c>
      <c r="E27" s="251">
        <v>4</v>
      </c>
      <c r="F27" s="252"/>
      <c r="G27" s="253">
        <f>ROUND(E27*F27,2)</f>
        <v>0</v>
      </c>
      <c r="H27" s="252"/>
      <c r="I27" s="253">
        <f>ROUND(E27*H27,2)</f>
        <v>0</v>
      </c>
      <c r="J27" s="252"/>
      <c r="K27" s="253">
        <f>ROUND(E27*J27,2)</f>
        <v>0</v>
      </c>
      <c r="L27" s="253">
        <v>21</v>
      </c>
      <c r="M27" s="253">
        <f>G27*(1+L27/100)</f>
        <v>0</v>
      </c>
      <c r="N27" s="251">
        <v>1.3999999999999999E-4</v>
      </c>
      <c r="O27" s="251">
        <f>ROUND(E27*N27,2)</f>
        <v>0</v>
      </c>
      <c r="P27" s="251">
        <v>0</v>
      </c>
      <c r="Q27" s="251">
        <f>ROUND(E27*P27,2)</f>
        <v>0</v>
      </c>
      <c r="R27" s="253"/>
      <c r="S27" s="253" t="s">
        <v>311</v>
      </c>
      <c r="T27" s="254" t="s">
        <v>692</v>
      </c>
      <c r="U27" s="221">
        <v>0.5</v>
      </c>
      <c r="V27" s="221">
        <f>ROUND(E27*U27,2)</f>
        <v>2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175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5">
      <c r="A28" s="248">
        <v>13</v>
      </c>
      <c r="B28" s="249" t="s">
        <v>521</v>
      </c>
      <c r="C28" s="264" t="s">
        <v>522</v>
      </c>
      <c r="D28" s="250" t="s">
        <v>0</v>
      </c>
      <c r="E28" s="251">
        <v>34.726999999999997</v>
      </c>
      <c r="F28" s="252"/>
      <c r="G28" s="253">
        <f>ROUND(E28*F28,2)</f>
        <v>0</v>
      </c>
      <c r="H28" s="252"/>
      <c r="I28" s="253">
        <f>ROUND(E28*H28,2)</f>
        <v>0</v>
      </c>
      <c r="J28" s="252"/>
      <c r="K28" s="253">
        <f>ROUND(E28*J28,2)</f>
        <v>0</v>
      </c>
      <c r="L28" s="253">
        <v>21</v>
      </c>
      <c r="M28" s="253">
        <f>G28*(1+L28/100)</f>
        <v>0</v>
      </c>
      <c r="N28" s="251">
        <v>0</v>
      </c>
      <c r="O28" s="251">
        <f>ROUND(E28*N28,2)</f>
        <v>0</v>
      </c>
      <c r="P28" s="251">
        <v>0</v>
      </c>
      <c r="Q28" s="251">
        <f>ROUND(E28*P28,2)</f>
        <v>0</v>
      </c>
      <c r="R28" s="253"/>
      <c r="S28" s="253" t="s">
        <v>311</v>
      </c>
      <c r="T28" s="254" t="s">
        <v>692</v>
      </c>
      <c r="U28" s="221">
        <v>0</v>
      </c>
      <c r="V28" s="221">
        <f>ROUND(E28*U28,2)</f>
        <v>0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891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5">
      <c r="A29" s="228" t="s">
        <v>166</v>
      </c>
      <c r="B29" s="229" t="s">
        <v>118</v>
      </c>
      <c r="C29" s="255" t="s">
        <v>119</v>
      </c>
      <c r="D29" s="230"/>
      <c r="E29" s="231"/>
      <c r="F29" s="232"/>
      <c r="G29" s="232">
        <f>SUMIF(AG30:AG40,"&lt;&gt;NOR",G30:G40)</f>
        <v>0</v>
      </c>
      <c r="H29" s="232"/>
      <c r="I29" s="232">
        <f>SUM(I30:I40)</f>
        <v>0</v>
      </c>
      <c r="J29" s="232"/>
      <c r="K29" s="232">
        <f>SUM(K30:K40)</f>
        <v>0</v>
      </c>
      <c r="L29" s="232"/>
      <c r="M29" s="232">
        <f>SUM(M30:M40)</f>
        <v>0</v>
      </c>
      <c r="N29" s="231"/>
      <c r="O29" s="231">
        <f>SUM(O30:O40)</f>
        <v>0</v>
      </c>
      <c r="P29" s="231"/>
      <c r="Q29" s="231">
        <f>SUM(Q30:Q40)</f>
        <v>0</v>
      </c>
      <c r="R29" s="232"/>
      <c r="S29" s="232"/>
      <c r="T29" s="233"/>
      <c r="U29" s="227"/>
      <c r="V29" s="227">
        <f>SUM(V30:V40)</f>
        <v>0</v>
      </c>
      <c r="W29" s="227"/>
      <c r="X29" s="227"/>
      <c r="Y29" s="227"/>
      <c r="AG29" t="s">
        <v>167</v>
      </c>
    </row>
    <row r="30" spans="1:60" outlineLevel="1" x14ac:dyDescent="0.25">
      <c r="A30" s="235">
        <v>14</v>
      </c>
      <c r="B30" s="236" t="s">
        <v>996</v>
      </c>
      <c r="C30" s="256" t="s">
        <v>997</v>
      </c>
      <c r="D30" s="237" t="s">
        <v>916</v>
      </c>
      <c r="E30" s="238">
        <v>4</v>
      </c>
      <c r="F30" s="239"/>
      <c r="G30" s="240">
        <f>ROUND(E30*F30,2)</f>
        <v>0</v>
      </c>
      <c r="H30" s="239"/>
      <c r="I30" s="240">
        <f>ROUND(E30*H30,2)</f>
        <v>0</v>
      </c>
      <c r="J30" s="239"/>
      <c r="K30" s="240">
        <f>ROUND(E30*J30,2)</f>
        <v>0</v>
      </c>
      <c r="L30" s="240">
        <v>21</v>
      </c>
      <c r="M30" s="240">
        <f>G30*(1+L30/100)</f>
        <v>0</v>
      </c>
      <c r="N30" s="238">
        <v>0</v>
      </c>
      <c r="O30" s="238">
        <f>ROUND(E30*N30,2)</f>
        <v>0</v>
      </c>
      <c r="P30" s="238">
        <v>0</v>
      </c>
      <c r="Q30" s="238">
        <f>ROUND(E30*P30,2)</f>
        <v>0</v>
      </c>
      <c r="R30" s="240"/>
      <c r="S30" s="240" t="s">
        <v>311</v>
      </c>
      <c r="T30" s="241" t="s">
        <v>692</v>
      </c>
      <c r="U30" s="221">
        <v>0</v>
      </c>
      <c r="V30" s="221">
        <f>ROUND(E30*U30,2)</f>
        <v>0</v>
      </c>
      <c r="W30" s="221"/>
      <c r="X30" s="221" t="s">
        <v>474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475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17"/>
      <c r="B31" s="218"/>
      <c r="C31" s="259" t="s">
        <v>998</v>
      </c>
      <c r="D31" s="244"/>
      <c r="E31" s="244"/>
      <c r="F31" s="244"/>
      <c r="G31" s="244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212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17"/>
      <c r="B32" s="218"/>
      <c r="C32" s="260" t="s">
        <v>999</v>
      </c>
      <c r="D32" s="245"/>
      <c r="E32" s="245"/>
      <c r="F32" s="245"/>
      <c r="G32" s="245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212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5">
      <c r="A33" s="217"/>
      <c r="B33" s="218"/>
      <c r="C33" s="260" t="s">
        <v>1000</v>
      </c>
      <c r="D33" s="245"/>
      <c r="E33" s="245"/>
      <c r="F33" s="245"/>
      <c r="G33" s="245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212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5">
      <c r="A34" s="217"/>
      <c r="B34" s="218"/>
      <c r="C34" s="260" t="s">
        <v>1001</v>
      </c>
      <c r="D34" s="245"/>
      <c r="E34" s="245"/>
      <c r="F34" s="245"/>
      <c r="G34" s="245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5">
      <c r="A35" s="217"/>
      <c r="B35" s="218"/>
      <c r="C35" s="260" t="s">
        <v>1002</v>
      </c>
      <c r="D35" s="245"/>
      <c r="E35" s="245"/>
      <c r="F35" s="245"/>
      <c r="G35" s="245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212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5">
      <c r="A36" s="235">
        <v>15</v>
      </c>
      <c r="B36" s="236" t="s">
        <v>1003</v>
      </c>
      <c r="C36" s="256" t="s">
        <v>1004</v>
      </c>
      <c r="D36" s="237" t="s">
        <v>916</v>
      </c>
      <c r="E36" s="238">
        <v>4</v>
      </c>
      <c r="F36" s="239"/>
      <c r="G36" s="240">
        <f>ROUND(E36*F36,2)</f>
        <v>0</v>
      </c>
      <c r="H36" s="239"/>
      <c r="I36" s="240">
        <f>ROUND(E36*H36,2)</f>
        <v>0</v>
      </c>
      <c r="J36" s="239"/>
      <c r="K36" s="240">
        <f>ROUND(E36*J36,2)</f>
        <v>0</v>
      </c>
      <c r="L36" s="240">
        <v>21</v>
      </c>
      <c r="M36" s="240">
        <f>G36*(1+L36/100)</f>
        <v>0</v>
      </c>
      <c r="N36" s="238">
        <v>0</v>
      </c>
      <c r="O36" s="238">
        <f>ROUND(E36*N36,2)</f>
        <v>0</v>
      </c>
      <c r="P36" s="238">
        <v>0</v>
      </c>
      <c r="Q36" s="238">
        <f>ROUND(E36*P36,2)</f>
        <v>0</v>
      </c>
      <c r="R36" s="240"/>
      <c r="S36" s="240" t="s">
        <v>311</v>
      </c>
      <c r="T36" s="241" t="s">
        <v>692</v>
      </c>
      <c r="U36" s="221">
        <v>0</v>
      </c>
      <c r="V36" s="221">
        <f>ROUND(E36*U36,2)</f>
        <v>0</v>
      </c>
      <c r="W36" s="221"/>
      <c r="X36" s="221" t="s">
        <v>474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475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5">
      <c r="A37" s="217"/>
      <c r="B37" s="218"/>
      <c r="C37" s="259" t="s">
        <v>1004</v>
      </c>
      <c r="D37" s="244"/>
      <c r="E37" s="244"/>
      <c r="F37" s="244"/>
      <c r="G37" s="244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212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5">
      <c r="A38" s="217"/>
      <c r="B38" s="218"/>
      <c r="C38" s="260" t="s">
        <v>1005</v>
      </c>
      <c r="D38" s="245"/>
      <c r="E38" s="245"/>
      <c r="F38" s="245"/>
      <c r="G38" s="245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5">
      <c r="A39" s="217"/>
      <c r="B39" s="218"/>
      <c r="C39" s="260" t="s">
        <v>1006</v>
      </c>
      <c r="D39" s="245"/>
      <c r="E39" s="245"/>
      <c r="F39" s="245"/>
      <c r="G39" s="245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212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5">
      <c r="A40" s="248">
        <v>16</v>
      </c>
      <c r="B40" s="249" t="s">
        <v>1007</v>
      </c>
      <c r="C40" s="264" t="s">
        <v>1008</v>
      </c>
      <c r="D40" s="250" t="s">
        <v>916</v>
      </c>
      <c r="E40" s="251">
        <v>4</v>
      </c>
      <c r="F40" s="252"/>
      <c r="G40" s="253">
        <f>ROUND(E40*F40,2)</f>
        <v>0</v>
      </c>
      <c r="H40" s="252"/>
      <c r="I40" s="253">
        <f>ROUND(E40*H40,2)</f>
        <v>0</v>
      </c>
      <c r="J40" s="252"/>
      <c r="K40" s="253">
        <f>ROUND(E40*J40,2)</f>
        <v>0</v>
      </c>
      <c r="L40" s="253">
        <v>21</v>
      </c>
      <c r="M40" s="253">
        <f>G40*(1+L40/100)</f>
        <v>0</v>
      </c>
      <c r="N40" s="251">
        <v>0</v>
      </c>
      <c r="O40" s="251">
        <f>ROUND(E40*N40,2)</f>
        <v>0</v>
      </c>
      <c r="P40" s="251">
        <v>0</v>
      </c>
      <c r="Q40" s="251">
        <f>ROUND(E40*P40,2)</f>
        <v>0</v>
      </c>
      <c r="R40" s="253"/>
      <c r="S40" s="253" t="s">
        <v>311</v>
      </c>
      <c r="T40" s="254" t="s">
        <v>692</v>
      </c>
      <c r="U40" s="221">
        <v>0</v>
      </c>
      <c r="V40" s="221">
        <f>ROUND(E40*U40,2)</f>
        <v>0</v>
      </c>
      <c r="W40" s="221"/>
      <c r="X40" s="221" t="s">
        <v>474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475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5">
      <c r="A41" s="228" t="s">
        <v>166</v>
      </c>
      <c r="B41" s="229" t="s">
        <v>128</v>
      </c>
      <c r="C41" s="255" t="s">
        <v>129</v>
      </c>
      <c r="D41" s="230"/>
      <c r="E41" s="231"/>
      <c r="F41" s="232"/>
      <c r="G41" s="232">
        <f>SUMIF(AG42:AG43,"&lt;&gt;NOR",G42:G43)</f>
        <v>0</v>
      </c>
      <c r="H41" s="232"/>
      <c r="I41" s="232">
        <f>SUM(I42:I43)</f>
        <v>0</v>
      </c>
      <c r="J41" s="232"/>
      <c r="K41" s="232">
        <f>SUM(K42:K43)</f>
        <v>0</v>
      </c>
      <c r="L41" s="232"/>
      <c r="M41" s="232">
        <f>SUM(M42:M43)</f>
        <v>0</v>
      </c>
      <c r="N41" s="231"/>
      <c r="O41" s="231">
        <f>SUM(O42:O43)</f>
        <v>0</v>
      </c>
      <c r="P41" s="231"/>
      <c r="Q41" s="231">
        <f>SUM(Q42:Q43)</f>
        <v>0</v>
      </c>
      <c r="R41" s="232"/>
      <c r="S41" s="232"/>
      <c r="T41" s="233"/>
      <c r="U41" s="227"/>
      <c r="V41" s="227">
        <f>SUM(V42:V43)</f>
        <v>0.35</v>
      </c>
      <c r="W41" s="227"/>
      <c r="X41" s="227"/>
      <c r="Y41" s="227"/>
      <c r="AG41" t="s">
        <v>167</v>
      </c>
    </row>
    <row r="42" spans="1:60" outlineLevel="1" x14ac:dyDescent="0.25">
      <c r="A42" s="235">
        <v>17</v>
      </c>
      <c r="B42" s="236" t="s">
        <v>1009</v>
      </c>
      <c r="C42" s="256" t="s">
        <v>1010</v>
      </c>
      <c r="D42" s="237" t="s">
        <v>207</v>
      </c>
      <c r="E42" s="238">
        <v>4</v>
      </c>
      <c r="F42" s="239"/>
      <c r="G42" s="240">
        <f>ROUND(E42*F42,2)</f>
        <v>0</v>
      </c>
      <c r="H42" s="239"/>
      <c r="I42" s="240">
        <f>ROUND(E42*H42,2)</f>
        <v>0</v>
      </c>
      <c r="J42" s="239"/>
      <c r="K42" s="240">
        <f>ROUND(E42*J42,2)</f>
        <v>0</v>
      </c>
      <c r="L42" s="240">
        <v>21</v>
      </c>
      <c r="M42" s="240">
        <f>G42*(1+L42/100)</f>
        <v>0</v>
      </c>
      <c r="N42" s="238">
        <v>6.9999999999999994E-5</v>
      </c>
      <c r="O42" s="238">
        <f>ROUND(E42*N42,2)</f>
        <v>0</v>
      </c>
      <c r="P42" s="238">
        <v>0</v>
      </c>
      <c r="Q42" s="238">
        <f>ROUND(E42*P42,2)</f>
        <v>0</v>
      </c>
      <c r="R42" s="240"/>
      <c r="S42" s="240" t="s">
        <v>311</v>
      </c>
      <c r="T42" s="241" t="s">
        <v>692</v>
      </c>
      <c r="U42" s="221">
        <v>8.6999999999999994E-2</v>
      </c>
      <c r="V42" s="221">
        <f>ROUND(E42*U42,2)</f>
        <v>0.35</v>
      </c>
      <c r="W42" s="221"/>
      <c r="X42" s="221" t="s">
        <v>173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175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5">
      <c r="A43" s="217"/>
      <c r="B43" s="218"/>
      <c r="C43" s="259" t="s">
        <v>652</v>
      </c>
      <c r="D43" s="244"/>
      <c r="E43" s="244"/>
      <c r="F43" s="244"/>
      <c r="G43" s="244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212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25">
      <c r="A44" s="228" t="s">
        <v>166</v>
      </c>
      <c r="B44" s="229" t="s">
        <v>137</v>
      </c>
      <c r="C44" s="255" t="s">
        <v>27</v>
      </c>
      <c r="D44" s="230"/>
      <c r="E44" s="231"/>
      <c r="F44" s="232"/>
      <c r="G44" s="232">
        <f>SUMIF(AG45:AG50,"&lt;&gt;NOR",G45:G50)</f>
        <v>0</v>
      </c>
      <c r="H44" s="232"/>
      <c r="I44" s="232">
        <f>SUM(I45:I50)</f>
        <v>0</v>
      </c>
      <c r="J44" s="232"/>
      <c r="K44" s="232">
        <f>SUM(K45:K50)</f>
        <v>0</v>
      </c>
      <c r="L44" s="232"/>
      <c r="M44" s="232">
        <f>SUM(M45:M50)</f>
        <v>0</v>
      </c>
      <c r="N44" s="231"/>
      <c r="O44" s="231">
        <f>SUM(O45:O50)</f>
        <v>0</v>
      </c>
      <c r="P44" s="231"/>
      <c r="Q44" s="231">
        <f>SUM(Q45:Q50)</f>
        <v>0</v>
      </c>
      <c r="R44" s="232"/>
      <c r="S44" s="232"/>
      <c r="T44" s="233"/>
      <c r="U44" s="227"/>
      <c r="V44" s="227">
        <f>SUM(V45:V50)</f>
        <v>18</v>
      </c>
      <c r="W44" s="227"/>
      <c r="X44" s="227"/>
      <c r="Y44" s="227"/>
      <c r="AG44" t="s">
        <v>167</v>
      </c>
    </row>
    <row r="45" spans="1:60" outlineLevel="1" x14ac:dyDescent="0.25">
      <c r="A45" s="248">
        <v>18</v>
      </c>
      <c r="B45" s="249" t="s">
        <v>1011</v>
      </c>
      <c r="C45" s="264" t="s">
        <v>1012</v>
      </c>
      <c r="D45" s="250" t="s">
        <v>460</v>
      </c>
      <c r="E45" s="251">
        <v>1</v>
      </c>
      <c r="F45" s="252"/>
      <c r="G45" s="253">
        <f>ROUND(E45*F45,2)</f>
        <v>0</v>
      </c>
      <c r="H45" s="252"/>
      <c r="I45" s="253">
        <f>ROUND(E45*H45,2)</f>
        <v>0</v>
      </c>
      <c r="J45" s="252"/>
      <c r="K45" s="253">
        <f>ROUND(E45*J45,2)</f>
        <v>0</v>
      </c>
      <c r="L45" s="253">
        <v>21</v>
      </c>
      <c r="M45" s="253">
        <f>G45*(1+L45/100)</f>
        <v>0</v>
      </c>
      <c r="N45" s="251">
        <v>0</v>
      </c>
      <c r="O45" s="251">
        <f>ROUND(E45*N45,2)</f>
        <v>0</v>
      </c>
      <c r="P45" s="251">
        <v>0</v>
      </c>
      <c r="Q45" s="251">
        <f>ROUND(E45*P45,2)</f>
        <v>0</v>
      </c>
      <c r="R45" s="253"/>
      <c r="S45" s="253" t="s">
        <v>311</v>
      </c>
      <c r="T45" s="254" t="s">
        <v>692</v>
      </c>
      <c r="U45" s="221">
        <v>0</v>
      </c>
      <c r="V45" s="221">
        <f>ROUND(E45*U45,2)</f>
        <v>0</v>
      </c>
      <c r="W45" s="221"/>
      <c r="X45" s="221" t="s">
        <v>173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495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5">
      <c r="A46" s="248">
        <v>19</v>
      </c>
      <c r="B46" s="249" t="s">
        <v>1013</v>
      </c>
      <c r="C46" s="264" t="s">
        <v>1014</v>
      </c>
      <c r="D46" s="250" t="s">
        <v>460</v>
      </c>
      <c r="E46" s="251">
        <v>1</v>
      </c>
      <c r="F46" s="252"/>
      <c r="G46" s="253">
        <f>ROUND(E46*F46,2)</f>
        <v>0</v>
      </c>
      <c r="H46" s="252"/>
      <c r="I46" s="253">
        <f>ROUND(E46*H46,2)</f>
        <v>0</v>
      </c>
      <c r="J46" s="252"/>
      <c r="K46" s="253">
        <f>ROUND(E46*J46,2)</f>
        <v>0</v>
      </c>
      <c r="L46" s="253">
        <v>21</v>
      </c>
      <c r="M46" s="253">
        <f>G46*(1+L46/100)</f>
        <v>0</v>
      </c>
      <c r="N46" s="251">
        <v>0</v>
      </c>
      <c r="O46" s="251">
        <f>ROUND(E46*N46,2)</f>
        <v>0</v>
      </c>
      <c r="P46" s="251">
        <v>0</v>
      </c>
      <c r="Q46" s="251">
        <f>ROUND(E46*P46,2)</f>
        <v>0</v>
      </c>
      <c r="R46" s="253"/>
      <c r="S46" s="253" t="s">
        <v>311</v>
      </c>
      <c r="T46" s="254" t="s">
        <v>692</v>
      </c>
      <c r="U46" s="221">
        <v>0</v>
      </c>
      <c r="V46" s="221">
        <f>ROUND(E46*U46,2)</f>
        <v>0</v>
      </c>
      <c r="W46" s="221"/>
      <c r="X46" s="221" t="s">
        <v>173</v>
      </c>
      <c r="Y46" s="221" t="s">
        <v>174</v>
      </c>
      <c r="Z46" s="210"/>
      <c r="AA46" s="210"/>
      <c r="AB46" s="210"/>
      <c r="AC46" s="210"/>
      <c r="AD46" s="210"/>
      <c r="AE46" s="210"/>
      <c r="AF46" s="210"/>
      <c r="AG46" s="210" t="s">
        <v>495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48">
        <v>20</v>
      </c>
      <c r="B47" s="249" t="s">
        <v>1015</v>
      </c>
      <c r="C47" s="264" t="s">
        <v>1016</v>
      </c>
      <c r="D47" s="250" t="s">
        <v>969</v>
      </c>
      <c r="E47" s="251">
        <v>2</v>
      </c>
      <c r="F47" s="252"/>
      <c r="G47" s="253">
        <f>ROUND(E47*F47,2)</f>
        <v>0</v>
      </c>
      <c r="H47" s="252"/>
      <c r="I47" s="253">
        <f>ROUND(E47*H47,2)</f>
        <v>0</v>
      </c>
      <c r="J47" s="252"/>
      <c r="K47" s="253">
        <f>ROUND(E47*J47,2)</f>
        <v>0</v>
      </c>
      <c r="L47" s="253">
        <v>21</v>
      </c>
      <c r="M47" s="253">
        <f>G47*(1+L47/100)</f>
        <v>0</v>
      </c>
      <c r="N47" s="251">
        <v>0</v>
      </c>
      <c r="O47" s="251">
        <f>ROUND(E47*N47,2)</f>
        <v>0</v>
      </c>
      <c r="P47" s="251">
        <v>0</v>
      </c>
      <c r="Q47" s="251">
        <f>ROUND(E47*P47,2)</f>
        <v>0</v>
      </c>
      <c r="R47" s="253"/>
      <c r="S47" s="253" t="s">
        <v>311</v>
      </c>
      <c r="T47" s="254" t="s">
        <v>692</v>
      </c>
      <c r="U47" s="221">
        <v>1</v>
      </c>
      <c r="V47" s="221">
        <f>ROUND(E47*U47,2)</f>
        <v>2</v>
      </c>
      <c r="W47" s="221"/>
      <c r="X47" s="221" t="s">
        <v>173</v>
      </c>
      <c r="Y47" s="221" t="s">
        <v>174</v>
      </c>
      <c r="Z47" s="210"/>
      <c r="AA47" s="210"/>
      <c r="AB47" s="210"/>
      <c r="AC47" s="210"/>
      <c r="AD47" s="210"/>
      <c r="AE47" s="210"/>
      <c r="AF47" s="210"/>
      <c r="AG47" s="210" t="s">
        <v>175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48">
        <v>21</v>
      </c>
      <c r="B48" s="249" t="s">
        <v>1017</v>
      </c>
      <c r="C48" s="264" t="s">
        <v>1018</v>
      </c>
      <c r="D48" s="250" t="s">
        <v>969</v>
      </c>
      <c r="E48" s="251">
        <v>3</v>
      </c>
      <c r="F48" s="252"/>
      <c r="G48" s="253">
        <f>ROUND(E48*F48,2)</f>
        <v>0</v>
      </c>
      <c r="H48" s="252"/>
      <c r="I48" s="253">
        <f>ROUND(E48*H48,2)</f>
        <v>0</v>
      </c>
      <c r="J48" s="252"/>
      <c r="K48" s="253">
        <f>ROUND(E48*J48,2)</f>
        <v>0</v>
      </c>
      <c r="L48" s="253">
        <v>21</v>
      </c>
      <c r="M48" s="253">
        <f>G48*(1+L48/100)</f>
        <v>0</v>
      </c>
      <c r="N48" s="251">
        <v>0</v>
      </c>
      <c r="O48" s="251">
        <f>ROUND(E48*N48,2)</f>
        <v>0</v>
      </c>
      <c r="P48" s="251">
        <v>0</v>
      </c>
      <c r="Q48" s="251">
        <f>ROUND(E48*P48,2)</f>
        <v>0</v>
      </c>
      <c r="R48" s="253"/>
      <c r="S48" s="253" t="s">
        <v>311</v>
      </c>
      <c r="T48" s="254" t="s">
        <v>692</v>
      </c>
      <c r="U48" s="221">
        <v>0</v>
      </c>
      <c r="V48" s="221">
        <f>ROUND(E48*U48,2)</f>
        <v>0</v>
      </c>
      <c r="W48" s="221"/>
      <c r="X48" s="221" t="s">
        <v>173</v>
      </c>
      <c r="Y48" s="221" t="s">
        <v>174</v>
      </c>
      <c r="Z48" s="210"/>
      <c r="AA48" s="210"/>
      <c r="AB48" s="210"/>
      <c r="AC48" s="210"/>
      <c r="AD48" s="210"/>
      <c r="AE48" s="210"/>
      <c r="AF48" s="210"/>
      <c r="AG48" s="210" t="s">
        <v>175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48">
        <v>22</v>
      </c>
      <c r="B49" s="249" t="s">
        <v>1019</v>
      </c>
      <c r="C49" s="264" t="s">
        <v>1020</v>
      </c>
      <c r="D49" s="250" t="s">
        <v>969</v>
      </c>
      <c r="E49" s="251">
        <v>8</v>
      </c>
      <c r="F49" s="252"/>
      <c r="G49" s="253">
        <f>ROUND(E49*F49,2)</f>
        <v>0</v>
      </c>
      <c r="H49" s="252"/>
      <c r="I49" s="253">
        <f>ROUND(E49*H49,2)</f>
        <v>0</v>
      </c>
      <c r="J49" s="252"/>
      <c r="K49" s="253">
        <f>ROUND(E49*J49,2)</f>
        <v>0</v>
      </c>
      <c r="L49" s="253">
        <v>21</v>
      </c>
      <c r="M49" s="253">
        <f>G49*(1+L49/100)</f>
        <v>0</v>
      </c>
      <c r="N49" s="251">
        <v>0</v>
      </c>
      <c r="O49" s="251">
        <f>ROUND(E49*N49,2)</f>
        <v>0</v>
      </c>
      <c r="P49" s="251">
        <v>0</v>
      </c>
      <c r="Q49" s="251">
        <f>ROUND(E49*P49,2)</f>
        <v>0</v>
      </c>
      <c r="R49" s="253"/>
      <c r="S49" s="253" t="s">
        <v>311</v>
      </c>
      <c r="T49" s="254" t="s">
        <v>692</v>
      </c>
      <c r="U49" s="221">
        <v>1</v>
      </c>
      <c r="V49" s="221">
        <f>ROUND(E49*U49,2)</f>
        <v>8</v>
      </c>
      <c r="W49" s="221"/>
      <c r="X49" s="221" t="s">
        <v>1021</v>
      </c>
      <c r="Y49" s="221" t="s">
        <v>174</v>
      </c>
      <c r="Z49" s="210"/>
      <c r="AA49" s="210"/>
      <c r="AB49" s="210"/>
      <c r="AC49" s="210"/>
      <c r="AD49" s="210"/>
      <c r="AE49" s="210"/>
      <c r="AF49" s="210"/>
      <c r="AG49" s="210" t="s">
        <v>1022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48">
        <v>23</v>
      </c>
      <c r="B50" s="249" t="s">
        <v>1023</v>
      </c>
      <c r="C50" s="264" t="s">
        <v>1024</v>
      </c>
      <c r="D50" s="250" t="s">
        <v>969</v>
      </c>
      <c r="E50" s="251">
        <v>8</v>
      </c>
      <c r="F50" s="252"/>
      <c r="G50" s="253">
        <f>ROUND(E50*F50,2)</f>
        <v>0</v>
      </c>
      <c r="H50" s="252"/>
      <c r="I50" s="253">
        <f>ROUND(E50*H50,2)</f>
        <v>0</v>
      </c>
      <c r="J50" s="252"/>
      <c r="K50" s="253">
        <f>ROUND(E50*J50,2)</f>
        <v>0</v>
      </c>
      <c r="L50" s="253">
        <v>21</v>
      </c>
      <c r="M50" s="253">
        <f>G50*(1+L50/100)</f>
        <v>0</v>
      </c>
      <c r="N50" s="251">
        <v>0</v>
      </c>
      <c r="O50" s="251">
        <f>ROUND(E50*N50,2)</f>
        <v>0</v>
      </c>
      <c r="P50" s="251">
        <v>0</v>
      </c>
      <c r="Q50" s="251">
        <f>ROUND(E50*P50,2)</f>
        <v>0</v>
      </c>
      <c r="R50" s="253"/>
      <c r="S50" s="253" t="s">
        <v>311</v>
      </c>
      <c r="T50" s="254" t="s">
        <v>692</v>
      </c>
      <c r="U50" s="221">
        <v>1</v>
      </c>
      <c r="V50" s="221">
        <f>ROUND(E50*U50,2)</f>
        <v>8</v>
      </c>
      <c r="W50" s="221"/>
      <c r="X50" s="221" t="s">
        <v>1021</v>
      </c>
      <c r="Y50" s="221" t="s">
        <v>174</v>
      </c>
      <c r="Z50" s="210"/>
      <c r="AA50" s="210"/>
      <c r="AB50" s="210"/>
      <c r="AC50" s="210"/>
      <c r="AD50" s="210"/>
      <c r="AE50" s="210"/>
      <c r="AF50" s="210"/>
      <c r="AG50" s="210" t="s">
        <v>1022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5">
      <c r="A51" s="228" t="s">
        <v>166</v>
      </c>
      <c r="B51" s="229" t="s">
        <v>138</v>
      </c>
      <c r="C51" s="255" t="s">
        <v>28</v>
      </c>
      <c r="D51" s="230"/>
      <c r="E51" s="231"/>
      <c r="F51" s="232"/>
      <c r="G51" s="232">
        <f>SUMIF(AG52:AG53,"&lt;&gt;NOR",G52:G53)</f>
        <v>0</v>
      </c>
      <c r="H51" s="232"/>
      <c r="I51" s="232">
        <f>SUM(I52:I53)</f>
        <v>0</v>
      </c>
      <c r="J51" s="232"/>
      <c r="K51" s="232">
        <f>SUM(K52:K53)</f>
        <v>0</v>
      </c>
      <c r="L51" s="232"/>
      <c r="M51" s="232">
        <f>SUM(M52:M53)</f>
        <v>0</v>
      </c>
      <c r="N51" s="231"/>
      <c r="O51" s="231">
        <f>SUM(O52:O53)</f>
        <v>0</v>
      </c>
      <c r="P51" s="231"/>
      <c r="Q51" s="231">
        <f>SUM(Q52:Q53)</f>
        <v>0</v>
      </c>
      <c r="R51" s="232"/>
      <c r="S51" s="232"/>
      <c r="T51" s="233"/>
      <c r="U51" s="227"/>
      <c r="V51" s="227">
        <f>SUM(V52:V53)</f>
        <v>0</v>
      </c>
      <c r="W51" s="227"/>
      <c r="X51" s="227"/>
      <c r="Y51" s="227"/>
      <c r="AG51" t="s">
        <v>167</v>
      </c>
    </row>
    <row r="52" spans="1:60" outlineLevel="1" x14ac:dyDescent="0.25">
      <c r="A52" s="248">
        <v>24</v>
      </c>
      <c r="B52" s="249" t="s">
        <v>1025</v>
      </c>
      <c r="C52" s="264" t="s">
        <v>1026</v>
      </c>
      <c r="D52" s="250" t="s">
        <v>460</v>
      </c>
      <c r="E52" s="251">
        <v>1</v>
      </c>
      <c r="F52" s="252"/>
      <c r="G52" s="253">
        <f>ROUND(E52*F52,2)</f>
        <v>0</v>
      </c>
      <c r="H52" s="252"/>
      <c r="I52" s="253">
        <f>ROUND(E52*H52,2)</f>
        <v>0</v>
      </c>
      <c r="J52" s="252"/>
      <c r="K52" s="253">
        <f>ROUND(E52*J52,2)</f>
        <v>0</v>
      </c>
      <c r="L52" s="253">
        <v>21</v>
      </c>
      <c r="M52" s="253">
        <f>G52*(1+L52/100)</f>
        <v>0</v>
      </c>
      <c r="N52" s="251">
        <v>0</v>
      </c>
      <c r="O52" s="251">
        <f>ROUND(E52*N52,2)</f>
        <v>0</v>
      </c>
      <c r="P52" s="251">
        <v>0</v>
      </c>
      <c r="Q52" s="251">
        <f>ROUND(E52*P52,2)</f>
        <v>0</v>
      </c>
      <c r="R52" s="253"/>
      <c r="S52" s="253" t="s">
        <v>311</v>
      </c>
      <c r="T52" s="254" t="s">
        <v>692</v>
      </c>
      <c r="U52" s="221">
        <v>0</v>
      </c>
      <c r="V52" s="221">
        <f>ROUND(E52*U52,2)</f>
        <v>0</v>
      </c>
      <c r="W52" s="221"/>
      <c r="X52" s="221" t="s">
        <v>1021</v>
      </c>
      <c r="Y52" s="221" t="s">
        <v>174</v>
      </c>
      <c r="Z52" s="210"/>
      <c r="AA52" s="210"/>
      <c r="AB52" s="210"/>
      <c r="AC52" s="210"/>
      <c r="AD52" s="210"/>
      <c r="AE52" s="210"/>
      <c r="AF52" s="210"/>
      <c r="AG52" s="210" t="s">
        <v>1022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5">
      <c r="A53" s="235">
        <v>25</v>
      </c>
      <c r="B53" s="236" t="s">
        <v>842</v>
      </c>
      <c r="C53" s="256" t="s">
        <v>843</v>
      </c>
      <c r="D53" s="237" t="s">
        <v>691</v>
      </c>
      <c r="E53" s="238">
        <v>1</v>
      </c>
      <c r="F53" s="239"/>
      <c r="G53" s="240">
        <f>ROUND(E53*F53,2)</f>
        <v>0</v>
      </c>
      <c r="H53" s="239"/>
      <c r="I53" s="240">
        <f>ROUND(E53*H53,2)</f>
        <v>0</v>
      </c>
      <c r="J53" s="239"/>
      <c r="K53" s="240">
        <f>ROUND(E53*J53,2)</f>
        <v>0</v>
      </c>
      <c r="L53" s="240">
        <v>21</v>
      </c>
      <c r="M53" s="240">
        <f>G53*(1+L53/100)</f>
        <v>0</v>
      </c>
      <c r="N53" s="238">
        <v>0</v>
      </c>
      <c r="O53" s="238">
        <f>ROUND(E53*N53,2)</f>
        <v>0</v>
      </c>
      <c r="P53" s="238">
        <v>0</v>
      </c>
      <c r="Q53" s="238">
        <f>ROUND(E53*P53,2)</f>
        <v>0</v>
      </c>
      <c r="R53" s="240"/>
      <c r="S53" s="240" t="s">
        <v>311</v>
      </c>
      <c r="T53" s="241" t="s">
        <v>692</v>
      </c>
      <c r="U53" s="221">
        <v>0</v>
      </c>
      <c r="V53" s="221">
        <f>ROUND(E53*U53,2)</f>
        <v>0</v>
      </c>
      <c r="W53" s="221"/>
      <c r="X53" s="221" t="s">
        <v>693</v>
      </c>
      <c r="Y53" s="221" t="s">
        <v>174</v>
      </c>
      <c r="Z53" s="210"/>
      <c r="AA53" s="210"/>
      <c r="AB53" s="210"/>
      <c r="AC53" s="210"/>
      <c r="AD53" s="210"/>
      <c r="AE53" s="210"/>
      <c r="AF53" s="210"/>
      <c r="AG53" s="210" t="s">
        <v>704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25">
      <c r="A54" s="3"/>
      <c r="B54" s="4"/>
      <c r="C54" s="265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v>12</v>
      </c>
      <c r="AF54">
        <v>21</v>
      </c>
      <c r="AG54" t="s">
        <v>152</v>
      </c>
    </row>
    <row r="55" spans="1:60" x14ac:dyDescent="0.25">
      <c r="A55" s="213"/>
      <c r="B55" s="214" t="s">
        <v>29</v>
      </c>
      <c r="C55" s="266"/>
      <c r="D55" s="215"/>
      <c r="E55" s="216"/>
      <c r="F55" s="216"/>
      <c r="G55" s="234">
        <f>G8+G18+G22+G29+G41+G44+G51</f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f>SUMIF(L7:L53,AE54,G7:G53)</f>
        <v>0</v>
      </c>
      <c r="AF55">
        <f>SUMIF(L7:L53,AF54,G7:G53)</f>
        <v>0</v>
      </c>
      <c r="AG55" t="s">
        <v>712</v>
      </c>
    </row>
    <row r="56" spans="1:60" x14ac:dyDescent="0.25">
      <c r="C56" s="267"/>
      <c r="D56" s="10"/>
      <c r="AG56" t="s">
        <v>713</v>
      </c>
    </row>
    <row r="57" spans="1:60" x14ac:dyDescent="0.25">
      <c r="D57" s="10"/>
    </row>
    <row r="58" spans="1:60" x14ac:dyDescent="0.25">
      <c r="D58" s="10"/>
    </row>
    <row r="59" spans="1:60" x14ac:dyDescent="0.25">
      <c r="D59" s="10"/>
    </row>
    <row r="60" spans="1:60" x14ac:dyDescent="0.25">
      <c r="D60" s="10"/>
    </row>
    <row r="61" spans="1:60" x14ac:dyDescent="0.25">
      <c r="D61" s="10"/>
    </row>
    <row r="62" spans="1:60" x14ac:dyDescent="0.25">
      <c r="D62" s="10"/>
    </row>
    <row r="63" spans="1:60" x14ac:dyDescent="0.25">
      <c r="D63" s="10"/>
    </row>
    <row r="64" spans="1:60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niBgrxus2M15ECwHQ2SB3LLLS3Gk23fGdiTKZFzg8SAI9/hS2UQx8d34WavxBX58nRhTidM5xNkvRkGFsM+snw==" saltValue="BMDW+iTA72eZ5Wd+4cTKoA==" spinCount="100000" sheet="1" formatRows="0"/>
  <mergeCells count="18">
    <mergeCell ref="C34:G34"/>
    <mergeCell ref="C35:G35"/>
    <mergeCell ref="C37:G37"/>
    <mergeCell ref="C38:G38"/>
    <mergeCell ref="C39:G39"/>
    <mergeCell ref="C43:G43"/>
    <mergeCell ref="C12:G12"/>
    <mergeCell ref="C16:G16"/>
    <mergeCell ref="C24:G24"/>
    <mergeCell ref="C31:G31"/>
    <mergeCell ref="C32:G32"/>
    <mergeCell ref="C33:G33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9BBCF-426C-4F73-90FD-72BEACE10EE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5.05" customHeight="1" x14ac:dyDescent="0.25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5.05" customHeight="1" x14ac:dyDescent="0.25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143</v>
      </c>
    </row>
    <row r="5" spans="1:60" x14ac:dyDescent="0.25">
      <c r="D5" s="10"/>
    </row>
    <row r="6" spans="1:60" ht="39.6" x14ac:dyDescent="0.25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8" t="s">
        <v>166</v>
      </c>
      <c r="B8" s="229" t="s">
        <v>73</v>
      </c>
      <c r="C8" s="255" t="s">
        <v>74</v>
      </c>
      <c r="D8" s="230"/>
      <c r="E8" s="231"/>
      <c r="F8" s="232"/>
      <c r="G8" s="232">
        <f>SUMIF(AG9:AG56,"&lt;&gt;NOR",G9:G56)</f>
        <v>0</v>
      </c>
      <c r="H8" s="232"/>
      <c r="I8" s="232">
        <f>SUM(I9:I56)</f>
        <v>0</v>
      </c>
      <c r="J8" s="232"/>
      <c r="K8" s="232">
        <f>SUM(K9:K56)</f>
        <v>0</v>
      </c>
      <c r="L8" s="232"/>
      <c r="M8" s="232">
        <f>SUM(M9:M56)</f>
        <v>0</v>
      </c>
      <c r="N8" s="231"/>
      <c r="O8" s="231">
        <f>SUM(O9:O56)</f>
        <v>0</v>
      </c>
      <c r="P8" s="231"/>
      <c r="Q8" s="231">
        <f>SUM(Q9:Q56)</f>
        <v>0</v>
      </c>
      <c r="R8" s="232"/>
      <c r="S8" s="232"/>
      <c r="T8" s="233"/>
      <c r="U8" s="227"/>
      <c r="V8" s="227">
        <f>SUM(V9:V56)</f>
        <v>0</v>
      </c>
      <c r="W8" s="227"/>
      <c r="X8" s="227"/>
      <c r="Y8" s="227"/>
      <c r="AG8" t="s">
        <v>167</v>
      </c>
    </row>
    <row r="9" spans="1:60" outlineLevel="1" x14ac:dyDescent="0.25">
      <c r="A9" s="235">
        <v>1</v>
      </c>
      <c r="B9" s="236" t="s">
        <v>1027</v>
      </c>
      <c r="C9" s="256" t="s">
        <v>1028</v>
      </c>
      <c r="D9" s="237" t="s">
        <v>916</v>
      </c>
      <c r="E9" s="238">
        <v>1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21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311</v>
      </c>
      <c r="T9" s="241" t="s">
        <v>692</v>
      </c>
      <c r="U9" s="221">
        <v>0</v>
      </c>
      <c r="V9" s="221">
        <f>ROUND(E9*U9,2)</f>
        <v>0</v>
      </c>
      <c r="W9" s="221"/>
      <c r="X9" s="221" t="s">
        <v>474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745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17"/>
      <c r="B10" s="218"/>
      <c r="C10" s="259" t="s">
        <v>1029</v>
      </c>
      <c r="D10" s="244"/>
      <c r="E10" s="244"/>
      <c r="F10" s="244"/>
      <c r="G10" s="244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5">
      <c r="A11" s="217"/>
      <c r="B11" s="218"/>
      <c r="C11" s="260" t="s">
        <v>1030</v>
      </c>
      <c r="D11" s="245"/>
      <c r="E11" s="245"/>
      <c r="F11" s="245"/>
      <c r="G11" s="245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212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17"/>
      <c r="B12" s="218"/>
      <c r="C12" s="260" t="s">
        <v>1031</v>
      </c>
      <c r="D12" s="245"/>
      <c r="E12" s="245"/>
      <c r="F12" s="245"/>
      <c r="G12" s="245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212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0.399999999999999" outlineLevel="1" x14ac:dyDescent="0.25">
      <c r="A13" s="235">
        <v>2</v>
      </c>
      <c r="B13" s="236" t="s">
        <v>1032</v>
      </c>
      <c r="C13" s="256" t="s">
        <v>1033</v>
      </c>
      <c r="D13" s="237" t="s">
        <v>916</v>
      </c>
      <c r="E13" s="238">
        <v>1</v>
      </c>
      <c r="F13" s="239"/>
      <c r="G13" s="240">
        <f>ROUND(E13*F13,2)</f>
        <v>0</v>
      </c>
      <c r="H13" s="239"/>
      <c r="I13" s="240">
        <f>ROUND(E13*H13,2)</f>
        <v>0</v>
      </c>
      <c r="J13" s="239"/>
      <c r="K13" s="240">
        <f>ROUND(E13*J13,2)</f>
        <v>0</v>
      </c>
      <c r="L13" s="240">
        <v>21</v>
      </c>
      <c r="M13" s="240">
        <f>G13*(1+L13/100)</f>
        <v>0</v>
      </c>
      <c r="N13" s="238">
        <v>0</v>
      </c>
      <c r="O13" s="238">
        <f>ROUND(E13*N13,2)</f>
        <v>0</v>
      </c>
      <c r="P13" s="238">
        <v>0</v>
      </c>
      <c r="Q13" s="238">
        <f>ROUND(E13*P13,2)</f>
        <v>0</v>
      </c>
      <c r="R13" s="240"/>
      <c r="S13" s="240" t="s">
        <v>311</v>
      </c>
      <c r="T13" s="241" t="s">
        <v>692</v>
      </c>
      <c r="U13" s="221">
        <v>0</v>
      </c>
      <c r="V13" s="221">
        <f>ROUND(E13*U13,2)</f>
        <v>0</v>
      </c>
      <c r="W13" s="221"/>
      <c r="X13" s="221" t="s">
        <v>474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745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5">
      <c r="A14" s="217"/>
      <c r="B14" s="218"/>
      <c r="C14" s="259" t="s">
        <v>1031</v>
      </c>
      <c r="D14" s="244"/>
      <c r="E14" s="244"/>
      <c r="F14" s="244"/>
      <c r="G14" s="244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5">
        <v>3</v>
      </c>
      <c r="B15" s="236" t="s">
        <v>1034</v>
      </c>
      <c r="C15" s="256" t="s">
        <v>1028</v>
      </c>
      <c r="D15" s="237" t="s">
        <v>916</v>
      </c>
      <c r="E15" s="238">
        <v>1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21</v>
      </c>
      <c r="M15" s="240">
        <f>G15*(1+L15/100)</f>
        <v>0</v>
      </c>
      <c r="N15" s="238">
        <v>0</v>
      </c>
      <c r="O15" s="238">
        <f>ROUND(E15*N15,2)</f>
        <v>0</v>
      </c>
      <c r="P15" s="238">
        <v>0</v>
      </c>
      <c r="Q15" s="238">
        <f>ROUND(E15*P15,2)</f>
        <v>0</v>
      </c>
      <c r="R15" s="240"/>
      <c r="S15" s="240" t="s">
        <v>311</v>
      </c>
      <c r="T15" s="241" t="s">
        <v>692</v>
      </c>
      <c r="U15" s="221">
        <v>0</v>
      </c>
      <c r="V15" s="221">
        <f>ROUND(E15*U15,2)</f>
        <v>0</v>
      </c>
      <c r="W15" s="221"/>
      <c r="X15" s="221" t="s">
        <v>474</v>
      </c>
      <c r="Y15" s="221" t="s">
        <v>174</v>
      </c>
      <c r="Z15" s="210"/>
      <c r="AA15" s="210"/>
      <c r="AB15" s="210"/>
      <c r="AC15" s="210"/>
      <c r="AD15" s="210"/>
      <c r="AE15" s="210"/>
      <c r="AF15" s="210"/>
      <c r="AG15" s="210" t="s">
        <v>745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17"/>
      <c r="B16" s="218"/>
      <c r="C16" s="259" t="s">
        <v>1029</v>
      </c>
      <c r="D16" s="244"/>
      <c r="E16" s="244"/>
      <c r="F16" s="244"/>
      <c r="G16" s="244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212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5">
      <c r="A17" s="217"/>
      <c r="B17" s="218"/>
      <c r="C17" s="260" t="s">
        <v>1030</v>
      </c>
      <c r="D17" s="245"/>
      <c r="E17" s="245"/>
      <c r="F17" s="245"/>
      <c r="G17" s="245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212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17"/>
      <c r="B18" s="218"/>
      <c r="C18" s="260" t="s">
        <v>1031</v>
      </c>
      <c r="D18" s="245"/>
      <c r="E18" s="245"/>
      <c r="F18" s="245"/>
      <c r="G18" s="245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0.399999999999999" outlineLevel="1" x14ac:dyDescent="0.25">
      <c r="A19" s="235">
        <v>4</v>
      </c>
      <c r="B19" s="236" t="s">
        <v>1035</v>
      </c>
      <c r="C19" s="256" t="s">
        <v>1033</v>
      </c>
      <c r="D19" s="237" t="s">
        <v>916</v>
      </c>
      <c r="E19" s="238">
        <v>1</v>
      </c>
      <c r="F19" s="239"/>
      <c r="G19" s="240">
        <f>ROUND(E19*F19,2)</f>
        <v>0</v>
      </c>
      <c r="H19" s="239"/>
      <c r="I19" s="240">
        <f>ROUND(E19*H19,2)</f>
        <v>0</v>
      </c>
      <c r="J19" s="239"/>
      <c r="K19" s="240">
        <f>ROUND(E19*J19,2)</f>
        <v>0</v>
      </c>
      <c r="L19" s="240">
        <v>21</v>
      </c>
      <c r="M19" s="240">
        <f>G19*(1+L19/100)</f>
        <v>0</v>
      </c>
      <c r="N19" s="238">
        <v>0</v>
      </c>
      <c r="O19" s="238">
        <f>ROUND(E19*N19,2)</f>
        <v>0</v>
      </c>
      <c r="P19" s="238">
        <v>0</v>
      </c>
      <c r="Q19" s="238">
        <f>ROUND(E19*P19,2)</f>
        <v>0</v>
      </c>
      <c r="R19" s="240"/>
      <c r="S19" s="240" t="s">
        <v>311</v>
      </c>
      <c r="T19" s="241" t="s">
        <v>692</v>
      </c>
      <c r="U19" s="221">
        <v>0</v>
      </c>
      <c r="V19" s="221">
        <f>ROUND(E19*U19,2)</f>
        <v>0</v>
      </c>
      <c r="W19" s="221"/>
      <c r="X19" s="221" t="s">
        <v>474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745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59" t="s">
        <v>1031</v>
      </c>
      <c r="D20" s="244"/>
      <c r="E20" s="244"/>
      <c r="F20" s="244"/>
      <c r="G20" s="244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5">
        <v>5</v>
      </c>
      <c r="B21" s="236" t="s">
        <v>1036</v>
      </c>
      <c r="C21" s="256" t="s">
        <v>1037</v>
      </c>
      <c r="D21" s="237" t="s">
        <v>916</v>
      </c>
      <c r="E21" s="238">
        <v>1</v>
      </c>
      <c r="F21" s="239"/>
      <c r="G21" s="240">
        <f>ROUND(E21*F21,2)</f>
        <v>0</v>
      </c>
      <c r="H21" s="239"/>
      <c r="I21" s="240">
        <f>ROUND(E21*H21,2)</f>
        <v>0</v>
      </c>
      <c r="J21" s="239"/>
      <c r="K21" s="240">
        <f>ROUND(E21*J21,2)</f>
        <v>0</v>
      </c>
      <c r="L21" s="240">
        <v>21</v>
      </c>
      <c r="M21" s="240">
        <f>G21*(1+L21/100)</f>
        <v>0</v>
      </c>
      <c r="N21" s="238">
        <v>0</v>
      </c>
      <c r="O21" s="238">
        <f>ROUND(E21*N21,2)</f>
        <v>0</v>
      </c>
      <c r="P21" s="238">
        <v>0</v>
      </c>
      <c r="Q21" s="238">
        <f>ROUND(E21*P21,2)</f>
        <v>0</v>
      </c>
      <c r="R21" s="240"/>
      <c r="S21" s="240" t="s">
        <v>311</v>
      </c>
      <c r="T21" s="241" t="s">
        <v>692</v>
      </c>
      <c r="U21" s="221">
        <v>0</v>
      </c>
      <c r="V21" s="221">
        <f>ROUND(E21*U21,2)</f>
        <v>0</v>
      </c>
      <c r="W21" s="221"/>
      <c r="X21" s="221" t="s">
        <v>173</v>
      </c>
      <c r="Y21" s="221" t="s">
        <v>174</v>
      </c>
      <c r="Z21" s="210"/>
      <c r="AA21" s="210"/>
      <c r="AB21" s="210"/>
      <c r="AC21" s="210"/>
      <c r="AD21" s="210"/>
      <c r="AE21" s="210"/>
      <c r="AF21" s="210"/>
      <c r="AG21" s="210" t="s">
        <v>495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17"/>
      <c r="B22" s="218"/>
      <c r="C22" s="259" t="s">
        <v>1031</v>
      </c>
      <c r="D22" s="244"/>
      <c r="E22" s="244"/>
      <c r="F22" s="244"/>
      <c r="G22" s="244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212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5">
        <v>6</v>
      </c>
      <c r="B23" s="236" t="s">
        <v>1038</v>
      </c>
      <c r="C23" s="256" t="s">
        <v>1039</v>
      </c>
      <c r="D23" s="237" t="s">
        <v>916</v>
      </c>
      <c r="E23" s="238">
        <v>2</v>
      </c>
      <c r="F23" s="239"/>
      <c r="G23" s="240">
        <f>ROUND(E23*F23,2)</f>
        <v>0</v>
      </c>
      <c r="H23" s="239"/>
      <c r="I23" s="240">
        <f>ROUND(E23*H23,2)</f>
        <v>0</v>
      </c>
      <c r="J23" s="239"/>
      <c r="K23" s="240">
        <f>ROUND(E23*J23,2)</f>
        <v>0</v>
      </c>
      <c r="L23" s="240">
        <v>21</v>
      </c>
      <c r="M23" s="240">
        <f>G23*(1+L23/100)</f>
        <v>0</v>
      </c>
      <c r="N23" s="238">
        <v>0</v>
      </c>
      <c r="O23" s="238">
        <f>ROUND(E23*N23,2)</f>
        <v>0</v>
      </c>
      <c r="P23" s="238">
        <v>0</v>
      </c>
      <c r="Q23" s="238">
        <f>ROUND(E23*P23,2)</f>
        <v>0</v>
      </c>
      <c r="R23" s="240"/>
      <c r="S23" s="240" t="s">
        <v>311</v>
      </c>
      <c r="T23" s="241" t="s">
        <v>692</v>
      </c>
      <c r="U23" s="221">
        <v>0</v>
      </c>
      <c r="V23" s="221">
        <f>ROUND(E23*U23,2)</f>
        <v>0</v>
      </c>
      <c r="W23" s="221"/>
      <c r="X23" s="221" t="s">
        <v>474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745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59" t="s">
        <v>1031</v>
      </c>
      <c r="D24" s="244"/>
      <c r="E24" s="244"/>
      <c r="F24" s="244"/>
      <c r="G24" s="244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5">
        <v>7</v>
      </c>
      <c r="B25" s="236" t="s">
        <v>1040</v>
      </c>
      <c r="C25" s="256" t="s">
        <v>1041</v>
      </c>
      <c r="D25" s="237" t="s">
        <v>916</v>
      </c>
      <c r="E25" s="238">
        <v>2</v>
      </c>
      <c r="F25" s="239"/>
      <c r="G25" s="240">
        <f>ROUND(E25*F25,2)</f>
        <v>0</v>
      </c>
      <c r="H25" s="239"/>
      <c r="I25" s="240">
        <f>ROUND(E25*H25,2)</f>
        <v>0</v>
      </c>
      <c r="J25" s="239"/>
      <c r="K25" s="240">
        <f>ROUND(E25*J25,2)</f>
        <v>0</v>
      </c>
      <c r="L25" s="240">
        <v>21</v>
      </c>
      <c r="M25" s="240">
        <f>G25*(1+L25/100)</f>
        <v>0</v>
      </c>
      <c r="N25" s="238">
        <v>0</v>
      </c>
      <c r="O25" s="238">
        <f>ROUND(E25*N25,2)</f>
        <v>0</v>
      </c>
      <c r="P25" s="238">
        <v>0</v>
      </c>
      <c r="Q25" s="238">
        <f>ROUND(E25*P25,2)</f>
        <v>0</v>
      </c>
      <c r="R25" s="240"/>
      <c r="S25" s="240" t="s">
        <v>311</v>
      </c>
      <c r="T25" s="241" t="s">
        <v>692</v>
      </c>
      <c r="U25" s="221">
        <v>0</v>
      </c>
      <c r="V25" s="221">
        <f>ROUND(E25*U25,2)</f>
        <v>0</v>
      </c>
      <c r="W25" s="221"/>
      <c r="X25" s="221" t="s">
        <v>474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745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59" t="s">
        <v>1031</v>
      </c>
      <c r="D26" s="244"/>
      <c r="E26" s="244"/>
      <c r="F26" s="244"/>
      <c r="G26" s="244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0.399999999999999" outlineLevel="1" x14ac:dyDescent="0.25">
      <c r="A27" s="235">
        <v>8</v>
      </c>
      <c r="B27" s="236" t="s">
        <v>1042</v>
      </c>
      <c r="C27" s="256" t="s">
        <v>1043</v>
      </c>
      <c r="D27" s="237" t="s">
        <v>916</v>
      </c>
      <c r="E27" s="238">
        <v>8</v>
      </c>
      <c r="F27" s="239"/>
      <c r="G27" s="240">
        <f>ROUND(E27*F27,2)</f>
        <v>0</v>
      </c>
      <c r="H27" s="239"/>
      <c r="I27" s="240">
        <f>ROUND(E27*H27,2)</f>
        <v>0</v>
      </c>
      <c r="J27" s="239"/>
      <c r="K27" s="240">
        <f>ROUND(E27*J27,2)</f>
        <v>0</v>
      </c>
      <c r="L27" s="240">
        <v>21</v>
      </c>
      <c r="M27" s="240">
        <f>G27*(1+L27/100)</f>
        <v>0</v>
      </c>
      <c r="N27" s="238">
        <v>0</v>
      </c>
      <c r="O27" s="238">
        <f>ROUND(E27*N27,2)</f>
        <v>0</v>
      </c>
      <c r="P27" s="238">
        <v>0</v>
      </c>
      <c r="Q27" s="238">
        <f>ROUND(E27*P27,2)</f>
        <v>0</v>
      </c>
      <c r="R27" s="240"/>
      <c r="S27" s="240" t="s">
        <v>311</v>
      </c>
      <c r="T27" s="241" t="s">
        <v>692</v>
      </c>
      <c r="U27" s="221">
        <v>0</v>
      </c>
      <c r="V27" s="221">
        <f>ROUND(E27*U27,2)</f>
        <v>0</v>
      </c>
      <c r="W27" s="221"/>
      <c r="X27" s="221" t="s">
        <v>474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745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17"/>
      <c r="B28" s="218"/>
      <c r="C28" s="259" t="s">
        <v>1031</v>
      </c>
      <c r="D28" s="244"/>
      <c r="E28" s="244"/>
      <c r="F28" s="244"/>
      <c r="G28" s="244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212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35">
        <v>9</v>
      </c>
      <c r="B29" s="236" t="s">
        <v>1044</v>
      </c>
      <c r="C29" s="256" t="s">
        <v>1045</v>
      </c>
      <c r="D29" s="237" t="s">
        <v>916</v>
      </c>
      <c r="E29" s="238">
        <v>2</v>
      </c>
      <c r="F29" s="239"/>
      <c r="G29" s="240">
        <f>ROUND(E29*F29,2)</f>
        <v>0</v>
      </c>
      <c r="H29" s="239"/>
      <c r="I29" s="240">
        <f>ROUND(E29*H29,2)</f>
        <v>0</v>
      </c>
      <c r="J29" s="239"/>
      <c r="K29" s="240">
        <f>ROUND(E29*J29,2)</f>
        <v>0</v>
      </c>
      <c r="L29" s="240">
        <v>21</v>
      </c>
      <c r="M29" s="240">
        <f>G29*(1+L29/100)</f>
        <v>0</v>
      </c>
      <c r="N29" s="238">
        <v>0</v>
      </c>
      <c r="O29" s="238">
        <f>ROUND(E29*N29,2)</f>
        <v>0</v>
      </c>
      <c r="P29" s="238">
        <v>0</v>
      </c>
      <c r="Q29" s="238">
        <f>ROUND(E29*P29,2)</f>
        <v>0</v>
      </c>
      <c r="R29" s="240"/>
      <c r="S29" s="240" t="s">
        <v>311</v>
      </c>
      <c r="T29" s="241" t="s">
        <v>692</v>
      </c>
      <c r="U29" s="221">
        <v>0</v>
      </c>
      <c r="V29" s="221">
        <f>ROUND(E29*U29,2)</f>
        <v>0</v>
      </c>
      <c r="W29" s="221"/>
      <c r="X29" s="221" t="s">
        <v>474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745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17"/>
      <c r="B30" s="218"/>
      <c r="C30" s="259" t="s">
        <v>1031</v>
      </c>
      <c r="D30" s="244"/>
      <c r="E30" s="244"/>
      <c r="F30" s="244"/>
      <c r="G30" s="244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212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5">
      <c r="A31" s="235">
        <v>10</v>
      </c>
      <c r="B31" s="236" t="s">
        <v>1046</v>
      </c>
      <c r="C31" s="256" t="s">
        <v>1047</v>
      </c>
      <c r="D31" s="237" t="s">
        <v>916</v>
      </c>
      <c r="E31" s="238">
        <v>2</v>
      </c>
      <c r="F31" s="239"/>
      <c r="G31" s="240">
        <f>ROUND(E31*F31,2)</f>
        <v>0</v>
      </c>
      <c r="H31" s="239"/>
      <c r="I31" s="240">
        <f>ROUND(E31*H31,2)</f>
        <v>0</v>
      </c>
      <c r="J31" s="239"/>
      <c r="K31" s="240">
        <f>ROUND(E31*J31,2)</f>
        <v>0</v>
      </c>
      <c r="L31" s="240">
        <v>21</v>
      </c>
      <c r="M31" s="240">
        <f>G31*(1+L31/100)</f>
        <v>0</v>
      </c>
      <c r="N31" s="238">
        <v>0</v>
      </c>
      <c r="O31" s="238">
        <f>ROUND(E31*N31,2)</f>
        <v>0</v>
      </c>
      <c r="P31" s="238">
        <v>0</v>
      </c>
      <c r="Q31" s="238">
        <f>ROUND(E31*P31,2)</f>
        <v>0</v>
      </c>
      <c r="R31" s="240"/>
      <c r="S31" s="240" t="s">
        <v>311</v>
      </c>
      <c r="T31" s="241" t="s">
        <v>692</v>
      </c>
      <c r="U31" s="221">
        <v>0</v>
      </c>
      <c r="V31" s="221">
        <f>ROUND(E31*U31,2)</f>
        <v>0</v>
      </c>
      <c r="W31" s="221"/>
      <c r="X31" s="221" t="s">
        <v>474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745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5">
      <c r="A32" s="217"/>
      <c r="B32" s="218"/>
      <c r="C32" s="259" t="s">
        <v>1031</v>
      </c>
      <c r="D32" s="244"/>
      <c r="E32" s="244"/>
      <c r="F32" s="244"/>
      <c r="G32" s="244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212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35">
        <v>11</v>
      </c>
      <c r="B33" s="236" t="s">
        <v>1048</v>
      </c>
      <c r="C33" s="256" t="s">
        <v>1049</v>
      </c>
      <c r="D33" s="237" t="s">
        <v>198</v>
      </c>
      <c r="E33" s="238">
        <v>2</v>
      </c>
      <c r="F33" s="239"/>
      <c r="G33" s="240">
        <f>ROUND(E33*F33,2)</f>
        <v>0</v>
      </c>
      <c r="H33" s="239"/>
      <c r="I33" s="240">
        <f>ROUND(E33*H33,2)</f>
        <v>0</v>
      </c>
      <c r="J33" s="239"/>
      <c r="K33" s="240">
        <f>ROUND(E33*J33,2)</f>
        <v>0</v>
      </c>
      <c r="L33" s="240">
        <v>21</v>
      </c>
      <c r="M33" s="240">
        <f>G33*(1+L33/100)</f>
        <v>0</v>
      </c>
      <c r="N33" s="238">
        <v>0</v>
      </c>
      <c r="O33" s="238">
        <f>ROUND(E33*N33,2)</f>
        <v>0</v>
      </c>
      <c r="P33" s="238">
        <v>0</v>
      </c>
      <c r="Q33" s="238">
        <f>ROUND(E33*P33,2)</f>
        <v>0</v>
      </c>
      <c r="R33" s="240"/>
      <c r="S33" s="240" t="s">
        <v>311</v>
      </c>
      <c r="T33" s="241" t="s">
        <v>692</v>
      </c>
      <c r="U33" s="221">
        <v>0</v>
      </c>
      <c r="V33" s="221">
        <f>ROUND(E33*U33,2)</f>
        <v>0</v>
      </c>
      <c r="W33" s="221"/>
      <c r="X33" s="221" t="s">
        <v>474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745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17"/>
      <c r="B34" s="218"/>
      <c r="C34" s="259" t="s">
        <v>1031</v>
      </c>
      <c r="D34" s="244"/>
      <c r="E34" s="244"/>
      <c r="F34" s="244"/>
      <c r="G34" s="244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5">
        <v>12</v>
      </c>
      <c r="B35" s="236" t="s">
        <v>1050</v>
      </c>
      <c r="C35" s="256" t="s">
        <v>1051</v>
      </c>
      <c r="D35" s="237" t="s">
        <v>198</v>
      </c>
      <c r="E35" s="238">
        <v>23</v>
      </c>
      <c r="F35" s="239"/>
      <c r="G35" s="240">
        <f>ROUND(E35*F35,2)</f>
        <v>0</v>
      </c>
      <c r="H35" s="239"/>
      <c r="I35" s="240">
        <f>ROUND(E35*H35,2)</f>
        <v>0</v>
      </c>
      <c r="J35" s="239"/>
      <c r="K35" s="240">
        <f>ROUND(E35*J35,2)</f>
        <v>0</v>
      </c>
      <c r="L35" s="240">
        <v>21</v>
      </c>
      <c r="M35" s="240">
        <f>G35*(1+L35/100)</f>
        <v>0</v>
      </c>
      <c r="N35" s="238">
        <v>0</v>
      </c>
      <c r="O35" s="238">
        <f>ROUND(E35*N35,2)</f>
        <v>0</v>
      </c>
      <c r="P35" s="238">
        <v>0</v>
      </c>
      <c r="Q35" s="238">
        <f>ROUND(E35*P35,2)</f>
        <v>0</v>
      </c>
      <c r="R35" s="240"/>
      <c r="S35" s="240" t="s">
        <v>311</v>
      </c>
      <c r="T35" s="241" t="s">
        <v>692</v>
      </c>
      <c r="U35" s="221">
        <v>0</v>
      </c>
      <c r="V35" s="221">
        <f>ROUND(E35*U35,2)</f>
        <v>0</v>
      </c>
      <c r="W35" s="221"/>
      <c r="X35" s="221" t="s">
        <v>474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745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5">
      <c r="A36" s="217"/>
      <c r="B36" s="218"/>
      <c r="C36" s="259" t="s">
        <v>1031</v>
      </c>
      <c r="D36" s="244"/>
      <c r="E36" s="244"/>
      <c r="F36" s="244"/>
      <c r="G36" s="244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212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5">
        <v>13</v>
      </c>
      <c r="B37" s="236" t="s">
        <v>1052</v>
      </c>
      <c r="C37" s="256" t="s">
        <v>1053</v>
      </c>
      <c r="D37" s="237" t="s">
        <v>198</v>
      </c>
      <c r="E37" s="238">
        <v>8</v>
      </c>
      <c r="F37" s="239"/>
      <c r="G37" s="240">
        <f>ROUND(E37*F37,2)</f>
        <v>0</v>
      </c>
      <c r="H37" s="239"/>
      <c r="I37" s="240">
        <f>ROUND(E37*H37,2)</f>
        <v>0</v>
      </c>
      <c r="J37" s="239"/>
      <c r="K37" s="240">
        <f>ROUND(E37*J37,2)</f>
        <v>0</v>
      </c>
      <c r="L37" s="240">
        <v>21</v>
      </c>
      <c r="M37" s="240">
        <f>G37*(1+L37/100)</f>
        <v>0</v>
      </c>
      <c r="N37" s="238">
        <v>0</v>
      </c>
      <c r="O37" s="238">
        <f>ROUND(E37*N37,2)</f>
        <v>0</v>
      </c>
      <c r="P37" s="238">
        <v>0</v>
      </c>
      <c r="Q37" s="238">
        <f>ROUND(E37*P37,2)</f>
        <v>0</v>
      </c>
      <c r="R37" s="240"/>
      <c r="S37" s="240" t="s">
        <v>311</v>
      </c>
      <c r="T37" s="241" t="s">
        <v>692</v>
      </c>
      <c r="U37" s="221">
        <v>0</v>
      </c>
      <c r="V37" s="221">
        <f>ROUND(E37*U37,2)</f>
        <v>0</v>
      </c>
      <c r="W37" s="221"/>
      <c r="X37" s="221" t="s">
        <v>474</v>
      </c>
      <c r="Y37" s="221" t="s">
        <v>174</v>
      </c>
      <c r="Z37" s="210"/>
      <c r="AA37" s="210"/>
      <c r="AB37" s="210"/>
      <c r="AC37" s="210"/>
      <c r="AD37" s="210"/>
      <c r="AE37" s="210"/>
      <c r="AF37" s="210"/>
      <c r="AG37" s="210" t="s">
        <v>745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5">
      <c r="A38" s="217"/>
      <c r="B38" s="218"/>
      <c r="C38" s="259" t="s">
        <v>1054</v>
      </c>
      <c r="D38" s="244"/>
      <c r="E38" s="244"/>
      <c r="F38" s="244"/>
      <c r="G38" s="244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212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5">
      <c r="A39" s="217"/>
      <c r="B39" s="218"/>
      <c r="C39" s="260" t="s">
        <v>1031</v>
      </c>
      <c r="D39" s="245"/>
      <c r="E39" s="245"/>
      <c r="F39" s="245"/>
      <c r="G39" s="245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212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0.399999999999999" outlineLevel="1" x14ac:dyDescent="0.25">
      <c r="A40" s="235">
        <v>14</v>
      </c>
      <c r="B40" s="236" t="s">
        <v>1055</v>
      </c>
      <c r="C40" s="256" t="s">
        <v>1056</v>
      </c>
      <c r="D40" s="237" t="s">
        <v>916</v>
      </c>
      <c r="E40" s="238">
        <v>2</v>
      </c>
      <c r="F40" s="239"/>
      <c r="G40" s="240">
        <f>ROUND(E40*F40,2)</f>
        <v>0</v>
      </c>
      <c r="H40" s="239"/>
      <c r="I40" s="240">
        <f>ROUND(E40*H40,2)</f>
        <v>0</v>
      </c>
      <c r="J40" s="239"/>
      <c r="K40" s="240">
        <f>ROUND(E40*J40,2)</f>
        <v>0</v>
      </c>
      <c r="L40" s="240">
        <v>21</v>
      </c>
      <c r="M40" s="240">
        <f>G40*(1+L40/100)</f>
        <v>0</v>
      </c>
      <c r="N40" s="238">
        <v>0</v>
      </c>
      <c r="O40" s="238">
        <f>ROUND(E40*N40,2)</f>
        <v>0</v>
      </c>
      <c r="P40" s="238">
        <v>0</v>
      </c>
      <c r="Q40" s="238">
        <f>ROUND(E40*P40,2)</f>
        <v>0</v>
      </c>
      <c r="R40" s="240"/>
      <c r="S40" s="240" t="s">
        <v>311</v>
      </c>
      <c r="T40" s="241" t="s">
        <v>692</v>
      </c>
      <c r="U40" s="221">
        <v>0</v>
      </c>
      <c r="V40" s="221">
        <f>ROUND(E40*U40,2)</f>
        <v>0</v>
      </c>
      <c r="W40" s="221"/>
      <c r="X40" s="221" t="s">
        <v>173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495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5">
      <c r="A41" s="217"/>
      <c r="B41" s="218"/>
      <c r="C41" s="259" t="s">
        <v>1057</v>
      </c>
      <c r="D41" s="244"/>
      <c r="E41" s="244"/>
      <c r="F41" s="244"/>
      <c r="G41" s="244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212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5">
      <c r="A42" s="217"/>
      <c r="B42" s="218"/>
      <c r="C42" s="260" t="s">
        <v>1058</v>
      </c>
      <c r="D42" s="245"/>
      <c r="E42" s="245"/>
      <c r="F42" s="245"/>
      <c r="G42" s="245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212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0.399999999999999" outlineLevel="1" x14ac:dyDescent="0.25">
      <c r="A43" s="235">
        <v>15</v>
      </c>
      <c r="B43" s="236" t="s">
        <v>1059</v>
      </c>
      <c r="C43" s="256" t="s">
        <v>1060</v>
      </c>
      <c r="D43" s="237" t="s">
        <v>198</v>
      </c>
      <c r="E43" s="238">
        <v>15</v>
      </c>
      <c r="F43" s="239"/>
      <c r="G43" s="240">
        <f>ROUND(E43*F43,2)</f>
        <v>0</v>
      </c>
      <c r="H43" s="239"/>
      <c r="I43" s="240">
        <f>ROUND(E43*H43,2)</f>
        <v>0</v>
      </c>
      <c r="J43" s="239"/>
      <c r="K43" s="240">
        <f>ROUND(E43*J43,2)</f>
        <v>0</v>
      </c>
      <c r="L43" s="240">
        <v>21</v>
      </c>
      <c r="M43" s="240">
        <f>G43*(1+L43/100)</f>
        <v>0</v>
      </c>
      <c r="N43" s="238">
        <v>0</v>
      </c>
      <c r="O43" s="238">
        <f>ROUND(E43*N43,2)</f>
        <v>0</v>
      </c>
      <c r="P43" s="238">
        <v>0</v>
      </c>
      <c r="Q43" s="238">
        <f>ROUND(E43*P43,2)</f>
        <v>0</v>
      </c>
      <c r="R43" s="240"/>
      <c r="S43" s="240" t="s">
        <v>311</v>
      </c>
      <c r="T43" s="241" t="s">
        <v>692</v>
      </c>
      <c r="U43" s="221">
        <v>0</v>
      </c>
      <c r="V43" s="221">
        <f>ROUND(E43*U43,2)</f>
        <v>0</v>
      </c>
      <c r="W43" s="221"/>
      <c r="X43" s="221" t="s">
        <v>173</v>
      </c>
      <c r="Y43" s="221" t="s">
        <v>174</v>
      </c>
      <c r="Z43" s="210"/>
      <c r="AA43" s="210"/>
      <c r="AB43" s="210"/>
      <c r="AC43" s="210"/>
      <c r="AD43" s="210"/>
      <c r="AE43" s="210"/>
      <c r="AF43" s="210"/>
      <c r="AG43" s="210" t="s">
        <v>495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5">
      <c r="A44" s="217"/>
      <c r="B44" s="218"/>
      <c r="C44" s="259" t="s">
        <v>1058</v>
      </c>
      <c r="D44" s="244"/>
      <c r="E44" s="244"/>
      <c r="F44" s="244"/>
      <c r="G44" s="244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212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48">
        <v>16</v>
      </c>
      <c r="B45" s="249" t="s">
        <v>1061</v>
      </c>
      <c r="C45" s="264" t="s">
        <v>1062</v>
      </c>
      <c r="D45" s="250" t="s">
        <v>1063</v>
      </c>
      <c r="E45" s="251">
        <v>20</v>
      </c>
      <c r="F45" s="252"/>
      <c r="G45" s="253">
        <f>ROUND(E45*F45,2)</f>
        <v>0</v>
      </c>
      <c r="H45" s="252"/>
      <c r="I45" s="253">
        <f>ROUND(E45*H45,2)</f>
        <v>0</v>
      </c>
      <c r="J45" s="252"/>
      <c r="K45" s="253">
        <f>ROUND(E45*J45,2)</f>
        <v>0</v>
      </c>
      <c r="L45" s="253">
        <v>21</v>
      </c>
      <c r="M45" s="253">
        <f>G45*(1+L45/100)</f>
        <v>0</v>
      </c>
      <c r="N45" s="251">
        <v>0</v>
      </c>
      <c r="O45" s="251">
        <f>ROUND(E45*N45,2)</f>
        <v>0</v>
      </c>
      <c r="P45" s="251">
        <v>0</v>
      </c>
      <c r="Q45" s="251">
        <f>ROUND(E45*P45,2)</f>
        <v>0</v>
      </c>
      <c r="R45" s="253"/>
      <c r="S45" s="253" t="s">
        <v>311</v>
      </c>
      <c r="T45" s="254" t="s">
        <v>692</v>
      </c>
      <c r="U45" s="221">
        <v>0</v>
      </c>
      <c r="V45" s="221">
        <f>ROUND(E45*U45,2)</f>
        <v>0</v>
      </c>
      <c r="W45" s="221"/>
      <c r="X45" s="221" t="s">
        <v>474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745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5">
      <c r="A46" s="248">
        <v>17</v>
      </c>
      <c r="B46" s="249" t="s">
        <v>1064</v>
      </c>
      <c r="C46" s="264" t="s">
        <v>1065</v>
      </c>
      <c r="D46" s="250" t="s">
        <v>1066</v>
      </c>
      <c r="E46" s="251">
        <v>10</v>
      </c>
      <c r="F46" s="252"/>
      <c r="G46" s="253">
        <f>ROUND(E46*F46,2)</f>
        <v>0</v>
      </c>
      <c r="H46" s="252"/>
      <c r="I46" s="253">
        <f>ROUND(E46*H46,2)</f>
        <v>0</v>
      </c>
      <c r="J46" s="252"/>
      <c r="K46" s="253">
        <f>ROUND(E46*J46,2)</f>
        <v>0</v>
      </c>
      <c r="L46" s="253">
        <v>21</v>
      </c>
      <c r="M46" s="253">
        <f>G46*(1+L46/100)</f>
        <v>0</v>
      </c>
      <c r="N46" s="251">
        <v>0</v>
      </c>
      <c r="O46" s="251">
        <f>ROUND(E46*N46,2)</f>
        <v>0</v>
      </c>
      <c r="P46" s="251">
        <v>0</v>
      </c>
      <c r="Q46" s="251">
        <f>ROUND(E46*P46,2)</f>
        <v>0</v>
      </c>
      <c r="R46" s="253"/>
      <c r="S46" s="253" t="s">
        <v>311</v>
      </c>
      <c r="T46" s="254" t="s">
        <v>692</v>
      </c>
      <c r="U46" s="221">
        <v>0</v>
      </c>
      <c r="V46" s="221">
        <f>ROUND(E46*U46,2)</f>
        <v>0</v>
      </c>
      <c r="W46" s="221"/>
      <c r="X46" s="221" t="s">
        <v>173</v>
      </c>
      <c r="Y46" s="221" t="s">
        <v>174</v>
      </c>
      <c r="Z46" s="210"/>
      <c r="AA46" s="210"/>
      <c r="AB46" s="210"/>
      <c r="AC46" s="210"/>
      <c r="AD46" s="210"/>
      <c r="AE46" s="210"/>
      <c r="AF46" s="210"/>
      <c r="AG46" s="210" t="s">
        <v>495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48">
        <v>18</v>
      </c>
      <c r="B47" s="249" t="s">
        <v>1067</v>
      </c>
      <c r="C47" s="264" t="s">
        <v>1068</v>
      </c>
      <c r="D47" s="250" t="s">
        <v>0</v>
      </c>
      <c r="E47" s="251">
        <v>3.6</v>
      </c>
      <c r="F47" s="252"/>
      <c r="G47" s="253">
        <f>ROUND(E47*F47,2)</f>
        <v>0</v>
      </c>
      <c r="H47" s="252"/>
      <c r="I47" s="253">
        <f>ROUND(E47*H47,2)</f>
        <v>0</v>
      </c>
      <c r="J47" s="252"/>
      <c r="K47" s="253">
        <f>ROUND(E47*J47,2)</f>
        <v>0</v>
      </c>
      <c r="L47" s="253">
        <v>21</v>
      </c>
      <c r="M47" s="253">
        <f>G47*(1+L47/100)</f>
        <v>0</v>
      </c>
      <c r="N47" s="251">
        <v>0</v>
      </c>
      <c r="O47" s="251">
        <f>ROUND(E47*N47,2)</f>
        <v>0</v>
      </c>
      <c r="P47" s="251">
        <v>0</v>
      </c>
      <c r="Q47" s="251">
        <f>ROUND(E47*P47,2)</f>
        <v>0</v>
      </c>
      <c r="R47" s="253"/>
      <c r="S47" s="253" t="s">
        <v>311</v>
      </c>
      <c r="T47" s="254" t="s">
        <v>692</v>
      </c>
      <c r="U47" s="221">
        <v>0</v>
      </c>
      <c r="V47" s="221">
        <f>ROUND(E47*U47,2)</f>
        <v>0</v>
      </c>
      <c r="W47" s="221"/>
      <c r="X47" s="221" t="s">
        <v>474</v>
      </c>
      <c r="Y47" s="221" t="s">
        <v>174</v>
      </c>
      <c r="Z47" s="210"/>
      <c r="AA47" s="210"/>
      <c r="AB47" s="210"/>
      <c r="AC47" s="210"/>
      <c r="AD47" s="210"/>
      <c r="AE47" s="210"/>
      <c r="AF47" s="210"/>
      <c r="AG47" s="210" t="s">
        <v>745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48">
        <v>19</v>
      </c>
      <c r="B48" s="249" t="s">
        <v>1069</v>
      </c>
      <c r="C48" s="264" t="s">
        <v>1070</v>
      </c>
      <c r="D48" s="250" t="s">
        <v>0</v>
      </c>
      <c r="E48" s="251">
        <v>10</v>
      </c>
      <c r="F48" s="252"/>
      <c r="G48" s="253">
        <f>ROUND(E48*F48,2)</f>
        <v>0</v>
      </c>
      <c r="H48" s="252"/>
      <c r="I48" s="253">
        <f>ROUND(E48*H48,2)</f>
        <v>0</v>
      </c>
      <c r="J48" s="252"/>
      <c r="K48" s="253">
        <f>ROUND(E48*J48,2)</f>
        <v>0</v>
      </c>
      <c r="L48" s="253">
        <v>21</v>
      </c>
      <c r="M48" s="253">
        <f>G48*(1+L48/100)</f>
        <v>0</v>
      </c>
      <c r="N48" s="251">
        <v>0</v>
      </c>
      <c r="O48" s="251">
        <f>ROUND(E48*N48,2)</f>
        <v>0</v>
      </c>
      <c r="P48" s="251">
        <v>0</v>
      </c>
      <c r="Q48" s="251">
        <f>ROUND(E48*P48,2)</f>
        <v>0</v>
      </c>
      <c r="R48" s="253"/>
      <c r="S48" s="253" t="s">
        <v>311</v>
      </c>
      <c r="T48" s="254" t="s">
        <v>692</v>
      </c>
      <c r="U48" s="221">
        <v>0</v>
      </c>
      <c r="V48" s="221">
        <f>ROUND(E48*U48,2)</f>
        <v>0</v>
      </c>
      <c r="W48" s="221"/>
      <c r="X48" s="221" t="s">
        <v>173</v>
      </c>
      <c r="Y48" s="221" t="s">
        <v>174</v>
      </c>
      <c r="Z48" s="210"/>
      <c r="AA48" s="210"/>
      <c r="AB48" s="210"/>
      <c r="AC48" s="210"/>
      <c r="AD48" s="210"/>
      <c r="AE48" s="210"/>
      <c r="AF48" s="210"/>
      <c r="AG48" s="210" t="s">
        <v>495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48">
        <v>20</v>
      </c>
      <c r="B49" s="249" t="s">
        <v>1071</v>
      </c>
      <c r="C49" s="264" t="s">
        <v>1072</v>
      </c>
      <c r="D49" s="250" t="s">
        <v>1066</v>
      </c>
      <c r="E49" s="251">
        <v>5</v>
      </c>
      <c r="F49" s="252"/>
      <c r="G49" s="253">
        <f>ROUND(E49*F49,2)</f>
        <v>0</v>
      </c>
      <c r="H49" s="252"/>
      <c r="I49" s="253">
        <f>ROUND(E49*H49,2)</f>
        <v>0</v>
      </c>
      <c r="J49" s="252"/>
      <c r="K49" s="253">
        <f>ROUND(E49*J49,2)</f>
        <v>0</v>
      </c>
      <c r="L49" s="253">
        <v>21</v>
      </c>
      <c r="M49" s="253">
        <f>G49*(1+L49/100)</f>
        <v>0</v>
      </c>
      <c r="N49" s="251">
        <v>0</v>
      </c>
      <c r="O49" s="251">
        <f>ROUND(E49*N49,2)</f>
        <v>0</v>
      </c>
      <c r="P49" s="251">
        <v>0</v>
      </c>
      <c r="Q49" s="251">
        <f>ROUND(E49*P49,2)</f>
        <v>0</v>
      </c>
      <c r="R49" s="253"/>
      <c r="S49" s="253" t="s">
        <v>311</v>
      </c>
      <c r="T49" s="254" t="s">
        <v>692</v>
      </c>
      <c r="U49" s="221">
        <v>0</v>
      </c>
      <c r="V49" s="221">
        <f>ROUND(E49*U49,2)</f>
        <v>0</v>
      </c>
      <c r="W49" s="221"/>
      <c r="X49" s="221" t="s">
        <v>173</v>
      </c>
      <c r="Y49" s="221" t="s">
        <v>174</v>
      </c>
      <c r="Z49" s="210"/>
      <c r="AA49" s="210"/>
      <c r="AB49" s="210"/>
      <c r="AC49" s="210"/>
      <c r="AD49" s="210"/>
      <c r="AE49" s="210"/>
      <c r="AF49" s="210"/>
      <c r="AG49" s="210" t="s">
        <v>495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48">
        <v>21</v>
      </c>
      <c r="B50" s="249" t="s">
        <v>1073</v>
      </c>
      <c r="C50" s="264" t="s">
        <v>1074</v>
      </c>
      <c r="D50" s="250" t="s">
        <v>1066</v>
      </c>
      <c r="E50" s="251">
        <v>5</v>
      </c>
      <c r="F50" s="252"/>
      <c r="G50" s="253">
        <f>ROUND(E50*F50,2)</f>
        <v>0</v>
      </c>
      <c r="H50" s="252"/>
      <c r="I50" s="253">
        <f>ROUND(E50*H50,2)</f>
        <v>0</v>
      </c>
      <c r="J50" s="252"/>
      <c r="K50" s="253">
        <f>ROUND(E50*J50,2)</f>
        <v>0</v>
      </c>
      <c r="L50" s="253">
        <v>21</v>
      </c>
      <c r="M50" s="253">
        <f>G50*(1+L50/100)</f>
        <v>0</v>
      </c>
      <c r="N50" s="251">
        <v>0</v>
      </c>
      <c r="O50" s="251">
        <f>ROUND(E50*N50,2)</f>
        <v>0</v>
      </c>
      <c r="P50" s="251">
        <v>0</v>
      </c>
      <c r="Q50" s="251">
        <f>ROUND(E50*P50,2)</f>
        <v>0</v>
      </c>
      <c r="R50" s="253"/>
      <c r="S50" s="253" t="s">
        <v>311</v>
      </c>
      <c r="T50" s="254" t="s">
        <v>692</v>
      </c>
      <c r="U50" s="221">
        <v>0</v>
      </c>
      <c r="V50" s="221">
        <f>ROUND(E50*U50,2)</f>
        <v>0</v>
      </c>
      <c r="W50" s="221"/>
      <c r="X50" s="221" t="s">
        <v>173</v>
      </c>
      <c r="Y50" s="221" t="s">
        <v>174</v>
      </c>
      <c r="Z50" s="210"/>
      <c r="AA50" s="210"/>
      <c r="AB50" s="210"/>
      <c r="AC50" s="210"/>
      <c r="AD50" s="210"/>
      <c r="AE50" s="210"/>
      <c r="AF50" s="210"/>
      <c r="AG50" s="210" t="s">
        <v>495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0.399999999999999" outlineLevel="1" x14ac:dyDescent="0.25">
      <c r="A51" s="248">
        <v>22</v>
      </c>
      <c r="B51" s="249" t="s">
        <v>1075</v>
      </c>
      <c r="C51" s="264" t="s">
        <v>1076</v>
      </c>
      <c r="D51" s="250" t="s">
        <v>1066</v>
      </c>
      <c r="E51" s="251">
        <v>5</v>
      </c>
      <c r="F51" s="252"/>
      <c r="G51" s="253">
        <f>ROUND(E51*F51,2)</f>
        <v>0</v>
      </c>
      <c r="H51" s="252"/>
      <c r="I51" s="253">
        <f>ROUND(E51*H51,2)</f>
        <v>0</v>
      </c>
      <c r="J51" s="252"/>
      <c r="K51" s="253">
        <f>ROUND(E51*J51,2)</f>
        <v>0</v>
      </c>
      <c r="L51" s="253">
        <v>21</v>
      </c>
      <c r="M51" s="253">
        <f>G51*(1+L51/100)</f>
        <v>0</v>
      </c>
      <c r="N51" s="251">
        <v>0</v>
      </c>
      <c r="O51" s="251">
        <f>ROUND(E51*N51,2)</f>
        <v>0</v>
      </c>
      <c r="P51" s="251">
        <v>0</v>
      </c>
      <c r="Q51" s="251">
        <f>ROUND(E51*P51,2)</f>
        <v>0</v>
      </c>
      <c r="R51" s="253"/>
      <c r="S51" s="253" t="s">
        <v>311</v>
      </c>
      <c r="T51" s="254" t="s">
        <v>692</v>
      </c>
      <c r="U51" s="221">
        <v>0</v>
      </c>
      <c r="V51" s="221">
        <f>ROUND(E51*U51,2)</f>
        <v>0</v>
      </c>
      <c r="W51" s="221"/>
      <c r="X51" s="221" t="s">
        <v>173</v>
      </c>
      <c r="Y51" s="221" t="s">
        <v>174</v>
      </c>
      <c r="Z51" s="210"/>
      <c r="AA51" s="210"/>
      <c r="AB51" s="210"/>
      <c r="AC51" s="210"/>
      <c r="AD51" s="210"/>
      <c r="AE51" s="210"/>
      <c r="AF51" s="210"/>
      <c r="AG51" s="210" t="s">
        <v>495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48">
        <v>23</v>
      </c>
      <c r="B52" s="249" t="s">
        <v>1077</v>
      </c>
      <c r="C52" s="264" t="s">
        <v>1078</v>
      </c>
      <c r="D52" s="250" t="s">
        <v>1066</v>
      </c>
      <c r="E52" s="251">
        <v>1</v>
      </c>
      <c r="F52" s="252"/>
      <c r="G52" s="253">
        <f>ROUND(E52*F52,2)</f>
        <v>0</v>
      </c>
      <c r="H52" s="252"/>
      <c r="I52" s="253">
        <f>ROUND(E52*H52,2)</f>
        <v>0</v>
      </c>
      <c r="J52" s="252"/>
      <c r="K52" s="253">
        <f>ROUND(E52*J52,2)</f>
        <v>0</v>
      </c>
      <c r="L52" s="253">
        <v>21</v>
      </c>
      <c r="M52" s="253">
        <f>G52*(1+L52/100)</f>
        <v>0</v>
      </c>
      <c r="N52" s="251">
        <v>0</v>
      </c>
      <c r="O52" s="251">
        <f>ROUND(E52*N52,2)</f>
        <v>0</v>
      </c>
      <c r="P52" s="251">
        <v>0</v>
      </c>
      <c r="Q52" s="251">
        <f>ROUND(E52*P52,2)</f>
        <v>0</v>
      </c>
      <c r="R52" s="253"/>
      <c r="S52" s="253" t="s">
        <v>311</v>
      </c>
      <c r="T52" s="254" t="s">
        <v>692</v>
      </c>
      <c r="U52" s="221">
        <v>0</v>
      </c>
      <c r="V52" s="221">
        <f>ROUND(E52*U52,2)</f>
        <v>0</v>
      </c>
      <c r="W52" s="221"/>
      <c r="X52" s="221" t="s">
        <v>173</v>
      </c>
      <c r="Y52" s="221" t="s">
        <v>174</v>
      </c>
      <c r="Z52" s="210"/>
      <c r="AA52" s="210"/>
      <c r="AB52" s="210"/>
      <c r="AC52" s="210"/>
      <c r="AD52" s="210"/>
      <c r="AE52" s="210"/>
      <c r="AF52" s="210"/>
      <c r="AG52" s="210" t="s">
        <v>495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5">
      <c r="A53" s="248">
        <v>24</v>
      </c>
      <c r="B53" s="249" t="s">
        <v>1079</v>
      </c>
      <c r="C53" s="264" t="s">
        <v>1080</v>
      </c>
      <c r="D53" s="250" t="s">
        <v>1066</v>
      </c>
      <c r="E53" s="251">
        <v>2</v>
      </c>
      <c r="F53" s="252"/>
      <c r="G53" s="253">
        <f>ROUND(E53*F53,2)</f>
        <v>0</v>
      </c>
      <c r="H53" s="252"/>
      <c r="I53" s="253">
        <f>ROUND(E53*H53,2)</f>
        <v>0</v>
      </c>
      <c r="J53" s="252"/>
      <c r="K53" s="253">
        <f>ROUND(E53*J53,2)</f>
        <v>0</v>
      </c>
      <c r="L53" s="253">
        <v>21</v>
      </c>
      <c r="M53" s="253">
        <f>G53*(1+L53/100)</f>
        <v>0</v>
      </c>
      <c r="N53" s="251">
        <v>0</v>
      </c>
      <c r="O53" s="251">
        <f>ROUND(E53*N53,2)</f>
        <v>0</v>
      </c>
      <c r="P53" s="251">
        <v>0</v>
      </c>
      <c r="Q53" s="251">
        <f>ROUND(E53*P53,2)</f>
        <v>0</v>
      </c>
      <c r="R53" s="253"/>
      <c r="S53" s="253" t="s">
        <v>311</v>
      </c>
      <c r="T53" s="254" t="s">
        <v>692</v>
      </c>
      <c r="U53" s="221">
        <v>0</v>
      </c>
      <c r="V53" s="221">
        <f>ROUND(E53*U53,2)</f>
        <v>0</v>
      </c>
      <c r="W53" s="221"/>
      <c r="X53" s="221" t="s">
        <v>173</v>
      </c>
      <c r="Y53" s="221" t="s">
        <v>174</v>
      </c>
      <c r="Z53" s="210"/>
      <c r="AA53" s="210"/>
      <c r="AB53" s="210"/>
      <c r="AC53" s="210"/>
      <c r="AD53" s="210"/>
      <c r="AE53" s="210"/>
      <c r="AF53" s="210"/>
      <c r="AG53" s="210" t="s">
        <v>495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5">
      <c r="A54" s="248">
        <v>25</v>
      </c>
      <c r="B54" s="249" t="s">
        <v>1081</v>
      </c>
      <c r="C54" s="264" t="s">
        <v>1082</v>
      </c>
      <c r="D54" s="250" t="s">
        <v>916</v>
      </c>
      <c r="E54" s="251">
        <v>1</v>
      </c>
      <c r="F54" s="252"/>
      <c r="G54" s="253">
        <f>ROUND(E54*F54,2)</f>
        <v>0</v>
      </c>
      <c r="H54" s="252"/>
      <c r="I54" s="253">
        <f>ROUND(E54*H54,2)</f>
        <v>0</v>
      </c>
      <c r="J54" s="252"/>
      <c r="K54" s="253">
        <f>ROUND(E54*J54,2)</f>
        <v>0</v>
      </c>
      <c r="L54" s="253">
        <v>21</v>
      </c>
      <c r="M54" s="253">
        <f>G54*(1+L54/100)</f>
        <v>0</v>
      </c>
      <c r="N54" s="251">
        <v>0</v>
      </c>
      <c r="O54" s="251">
        <f>ROUND(E54*N54,2)</f>
        <v>0</v>
      </c>
      <c r="P54" s="251">
        <v>0</v>
      </c>
      <c r="Q54" s="251">
        <f>ROUND(E54*P54,2)</f>
        <v>0</v>
      </c>
      <c r="R54" s="253"/>
      <c r="S54" s="253" t="s">
        <v>311</v>
      </c>
      <c r="T54" s="254" t="s">
        <v>692</v>
      </c>
      <c r="U54" s="221">
        <v>0</v>
      </c>
      <c r="V54" s="221">
        <f>ROUND(E54*U54,2)</f>
        <v>0</v>
      </c>
      <c r="W54" s="221"/>
      <c r="X54" s="221" t="s">
        <v>474</v>
      </c>
      <c r="Y54" s="221" t="s">
        <v>174</v>
      </c>
      <c r="Z54" s="210"/>
      <c r="AA54" s="210"/>
      <c r="AB54" s="210"/>
      <c r="AC54" s="210"/>
      <c r="AD54" s="210"/>
      <c r="AE54" s="210"/>
      <c r="AF54" s="210"/>
      <c r="AG54" s="210" t="s">
        <v>745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5">
      <c r="A55" s="248">
        <v>26</v>
      </c>
      <c r="B55" s="249" t="s">
        <v>1083</v>
      </c>
      <c r="C55" s="264" t="s">
        <v>1084</v>
      </c>
      <c r="D55" s="250" t="s">
        <v>916</v>
      </c>
      <c r="E55" s="251">
        <v>1</v>
      </c>
      <c r="F55" s="252"/>
      <c r="G55" s="253">
        <f>ROUND(E55*F55,2)</f>
        <v>0</v>
      </c>
      <c r="H55" s="252"/>
      <c r="I55" s="253">
        <f>ROUND(E55*H55,2)</f>
        <v>0</v>
      </c>
      <c r="J55" s="252"/>
      <c r="K55" s="253">
        <f>ROUND(E55*J55,2)</f>
        <v>0</v>
      </c>
      <c r="L55" s="253">
        <v>21</v>
      </c>
      <c r="M55" s="253">
        <f>G55*(1+L55/100)</f>
        <v>0</v>
      </c>
      <c r="N55" s="251">
        <v>0</v>
      </c>
      <c r="O55" s="251">
        <f>ROUND(E55*N55,2)</f>
        <v>0</v>
      </c>
      <c r="P55" s="251">
        <v>0</v>
      </c>
      <c r="Q55" s="251">
        <f>ROUND(E55*P55,2)</f>
        <v>0</v>
      </c>
      <c r="R55" s="253"/>
      <c r="S55" s="253" t="s">
        <v>311</v>
      </c>
      <c r="T55" s="254" t="s">
        <v>692</v>
      </c>
      <c r="U55" s="221">
        <v>0</v>
      </c>
      <c r="V55" s="221">
        <f>ROUND(E55*U55,2)</f>
        <v>0</v>
      </c>
      <c r="W55" s="221"/>
      <c r="X55" s="221" t="s">
        <v>474</v>
      </c>
      <c r="Y55" s="221" t="s">
        <v>174</v>
      </c>
      <c r="Z55" s="210"/>
      <c r="AA55" s="210"/>
      <c r="AB55" s="210"/>
      <c r="AC55" s="210"/>
      <c r="AD55" s="210"/>
      <c r="AE55" s="210"/>
      <c r="AF55" s="210"/>
      <c r="AG55" s="210" t="s">
        <v>745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48">
        <v>27</v>
      </c>
      <c r="B56" s="249" t="s">
        <v>1085</v>
      </c>
      <c r="C56" s="264" t="s">
        <v>1086</v>
      </c>
      <c r="D56" s="250" t="s">
        <v>916</v>
      </c>
      <c r="E56" s="251">
        <v>1</v>
      </c>
      <c r="F56" s="252"/>
      <c r="G56" s="253">
        <f>ROUND(E56*F56,2)</f>
        <v>0</v>
      </c>
      <c r="H56" s="252"/>
      <c r="I56" s="253">
        <f>ROUND(E56*H56,2)</f>
        <v>0</v>
      </c>
      <c r="J56" s="252"/>
      <c r="K56" s="253">
        <f>ROUND(E56*J56,2)</f>
        <v>0</v>
      </c>
      <c r="L56" s="253">
        <v>21</v>
      </c>
      <c r="M56" s="253">
        <f>G56*(1+L56/100)</f>
        <v>0</v>
      </c>
      <c r="N56" s="251">
        <v>0</v>
      </c>
      <c r="O56" s="251">
        <f>ROUND(E56*N56,2)</f>
        <v>0</v>
      </c>
      <c r="P56" s="251">
        <v>0</v>
      </c>
      <c r="Q56" s="251">
        <f>ROUND(E56*P56,2)</f>
        <v>0</v>
      </c>
      <c r="R56" s="253"/>
      <c r="S56" s="253" t="s">
        <v>311</v>
      </c>
      <c r="T56" s="254" t="s">
        <v>692</v>
      </c>
      <c r="U56" s="221">
        <v>0</v>
      </c>
      <c r="V56" s="221">
        <f>ROUND(E56*U56,2)</f>
        <v>0</v>
      </c>
      <c r="W56" s="221"/>
      <c r="X56" s="221" t="s">
        <v>474</v>
      </c>
      <c r="Y56" s="221" t="s">
        <v>174</v>
      </c>
      <c r="Z56" s="210"/>
      <c r="AA56" s="210"/>
      <c r="AB56" s="210"/>
      <c r="AC56" s="210"/>
      <c r="AD56" s="210"/>
      <c r="AE56" s="210"/>
      <c r="AF56" s="210"/>
      <c r="AG56" s="210" t="s">
        <v>745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5">
      <c r="A57" s="228" t="s">
        <v>166</v>
      </c>
      <c r="B57" s="229" t="s">
        <v>75</v>
      </c>
      <c r="C57" s="255" t="s">
        <v>76</v>
      </c>
      <c r="D57" s="230"/>
      <c r="E57" s="231"/>
      <c r="F57" s="232"/>
      <c r="G57" s="232">
        <f>SUMIF(AG58:AG71,"&lt;&gt;NOR",G58:G71)</f>
        <v>0</v>
      </c>
      <c r="H57" s="232"/>
      <c r="I57" s="232">
        <f>SUM(I58:I71)</f>
        <v>0</v>
      </c>
      <c r="J57" s="232"/>
      <c r="K57" s="232">
        <f>SUM(K58:K71)</f>
        <v>0</v>
      </c>
      <c r="L57" s="232"/>
      <c r="M57" s="232">
        <f>SUM(M58:M71)</f>
        <v>0</v>
      </c>
      <c r="N57" s="231"/>
      <c r="O57" s="231">
        <f>SUM(O58:O71)</f>
        <v>0</v>
      </c>
      <c r="P57" s="231"/>
      <c r="Q57" s="231">
        <f>SUM(Q58:Q71)</f>
        <v>0</v>
      </c>
      <c r="R57" s="232"/>
      <c r="S57" s="232"/>
      <c r="T57" s="233"/>
      <c r="U57" s="227"/>
      <c r="V57" s="227">
        <f>SUM(V58:V71)</f>
        <v>0</v>
      </c>
      <c r="W57" s="227"/>
      <c r="X57" s="227"/>
      <c r="Y57" s="227"/>
      <c r="AG57" t="s">
        <v>167</v>
      </c>
    </row>
    <row r="58" spans="1:60" outlineLevel="1" x14ac:dyDescent="0.25">
      <c r="A58" s="235">
        <v>28</v>
      </c>
      <c r="B58" s="236" t="s">
        <v>1087</v>
      </c>
      <c r="C58" s="256" t="s">
        <v>1088</v>
      </c>
      <c r="D58" s="237" t="s">
        <v>916</v>
      </c>
      <c r="E58" s="238">
        <v>4</v>
      </c>
      <c r="F58" s="239"/>
      <c r="G58" s="240">
        <f>ROUND(E58*F58,2)</f>
        <v>0</v>
      </c>
      <c r="H58" s="239"/>
      <c r="I58" s="240">
        <f>ROUND(E58*H58,2)</f>
        <v>0</v>
      </c>
      <c r="J58" s="239"/>
      <c r="K58" s="240">
        <f>ROUND(E58*J58,2)</f>
        <v>0</v>
      </c>
      <c r="L58" s="240">
        <v>21</v>
      </c>
      <c r="M58" s="240">
        <f>G58*(1+L58/100)</f>
        <v>0</v>
      </c>
      <c r="N58" s="238">
        <v>0</v>
      </c>
      <c r="O58" s="238">
        <f>ROUND(E58*N58,2)</f>
        <v>0</v>
      </c>
      <c r="P58" s="238">
        <v>0</v>
      </c>
      <c r="Q58" s="238">
        <f>ROUND(E58*P58,2)</f>
        <v>0</v>
      </c>
      <c r="R58" s="240"/>
      <c r="S58" s="240" t="s">
        <v>311</v>
      </c>
      <c r="T58" s="241" t="s">
        <v>692</v>
      </c>
      <c r="U58" s="221">
        <v>0</v>
      </c>
      <c r="V58" s="221">
        <f>ROUND(E58*U58,2)</f>
        <v>0</v>
      </c>
      <c r="W58" s="221"/>
      <c r="X58" s="221" t="s">
        <v>474</v>
      </c>
      <c r="Y58" s="221" t="s">
        <v>174</v>
      </c>
      <c r="Z58" s="210"/>
      <c r="AA58" s="210"/>
      <c r="AB58" s="210"/>
      <c r="AC58" s="210"/>
      <c r="AD58" s="210"/>
      <c r="AE58" s="210"/>
      <c r="AF58" s="210"/>
      <c r="AG58" s="210" t="s">
        <v>745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5">
      <c r="A59" s="217"/>
      <c r="B59" s="218"/>
      <c r="C59" s="259" t="s">
        <v>1089</v>
      </c>
      <c r="D59" s="244"/>
      <c r="E59" s="244"/>
      <c r="F59" s="244"/>
      <c r="G59" s="244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212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17"/>
      <c r="B60" s="218"/>
      <c r="C60" s="260" t="s">
        <v>1031</v>
      </c>
      <c r="D60" s="245"/>
      <c r="E60" s="245"/>
      <c r="F60" s="245"/>
      <c r="G60" s="245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212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5">
      <c r="A61" s="235">
        <v>29</v>
      </c>
      <c r="B61" s="236" t="s">
        <v>1090</v>
      </c>
      <c r="C61" s="256" t="s">
        <v>1049</v>
      </c>
      <c r="D61" s="237" t="s">
        <v>198</v>
      </c>
      <c r="E61" s="238">
        <v>5</v>
      </c>
      <c r="F61" s="239"/>
      <c r="G61" s="240">
        <f>ROUND(E61*F61,2)</f>
        <v>0</v>
      </c>
      <c r="H61" s="239"/>
      <c r="I61" s="240">
        <f>ROUND(E61*H61,2)</f>
        <v>0</v>
      </c>
      <c r="J61" s="239"/>
      <c r="K61" s="240">
        <f>ROUND(E61*J61,2)</f>
        <v>0</v>
      </c>
      <c r="L61" s="240">
        <v>21</v>
      </c>
      <c r="M61" s="240">
        <f>G61*(1+L61/100)</f>
        <v>0</v>
      </c>
      <c r="N61" s="238">
        <v>0</v>
      </c>
      <c r="O61" s="238">
        <f>ROUND(E61*N61,2)</f>
        <v>0</v>
      </c>
      <c r="P61" s="238">
        <v>0</v>
      </c>
      <c r="Q61" s="238">
        <f>ROUND(E61*P61,2)</f>
        <v>0</v>
      </c>
      <c r="R61" s="240"/>
      <c r="S61" s="240" t="s">
        <v>311</v>
      </c>
      <c r="T61" s="241" t="s">
        <v>692</v>
      </c>
      <c r="U61" s="221">
        <v>0</v>
      </c>
      <c r="V61" s="221">
        <f>ROUND(E61*U61,2)</f>
        <v>0</v>
      </c>
      <c r="W61" s="221"/>
      <c r="X61" s="221" t="s">
        <v>474</v>
      </c>
      <c r="Y61" s="221" t="s">
        <v>174</v>
      </c>
      <c r="Z61" s="210"/>
      <c r="AA61" s="210"/>
      <c r="AB61" s="210"/>
      <c r="AC61" s="210"/>
      <c r="AD61" s="210"/>
      <c r="AE61" s="210"/>
      <c r="AF61" s="210"/>
      <c r="AG61" s="210" t="s">
        <v>745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5">
      <c r="A62" s="217"/>
      <c r="B62" s="218"/>
      <c r="C62" s="259" t="s">
        <v>1031</v>
      </c>
      <c r="D62" s="244"/>
      <c r="E62" s="244"/>
      <c r="F62" s="244"/>
      <c r="G62" s="244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212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5">
        <v>30</v>
      </c>
      <c r="B63" s="236" t="s">
        <v>1091</v>
      </c>
      <c r="C63" s="256" t="s">
        <v>1053</v>
      </c>
      <c r="D63" s="237" t="s">
        <v>198</v>
      </c>
      <c r="E63" s="238">
        <v>6</v>
      </c>
      <c r="F63" s="239"/>
      <c r="G63" s="240">
        <f>ROUND(E63*F63,2)</f>
        <v>0</v>
      </c>
      <c r="H63" s="239"/>
      <c r="I63" s="240">
        <f>ROUND(E63*H63,2)</f>
        <v>0</v>
      </c>
      <c r="J63" s="239"/>
      <c r="K63" s="240">
        <f>ROUND(E63*J63,2)</f>
        <v>0</v>
      </c>
      <c r="L63" s="240">
        <v>21</v>
      </c>
      <c r="M63" s="240">
        <f>G63*(1+L63/100)</f>
        <v>0</v>
      </c>
      <c r="N63" s="238">
        <v>0</v>
      </c>
      <c r="O63" s="238">
        <f>ROUND(E63*N63,2)</f>
        <v>0</v>
      </c>
      <c r="P63" s="238">
        <v>0</v>
      </c>
      <c r="Q63" s="238">
        <f>ROUND(E63*P63,2)</f>
        <v>0</v>
      </c>
      <c r="R63" s="240"/>
      <c r="S63" s="240" t="s">
        <v>311</v>
      </c>
      <c r="T63" s="241" t="s">
        <v>692</v>
      </c>
      <c r="U63" s="221">
        <v>0</v>
      </c>
      <c r="V63" s="221">
        <f>ROUND(E63*U63,2)</f>
        <v>0</v>
      </c>
      <c r="W63" s="221"/>
      <c r="X63" s="221" t="s">
        <v>474</v>
      </c>
      <c r="Y63" s="221" t="s">
        <v>174</v>
      </c>
      <c r="Z63" s="210"/>
      <c r="AA63" s="210"/>
      <c r="AB63" s="210"/>
      <c r="AC63" s="210"/>
      <c r="AD63" s="210"/>
      <c r="AE63" s="210"/>
      <c r="AF63" s="210"/>
      <c r="AG63" s="210" t="s">
        <v>745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5">
      <c r="A64" s="217"/>
      <c r="B64" s="218"/>
      <c r="C64" s="259" t="s">
        <v>1054</v>
      </c>
      <c r="D64" s="244"/>
      <c r="E64" s="244"/>
      <c r="F64" s="244"/>
      <c r="G64" s="244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212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5">
      <c r="A65" s="217"/>
      <c r="B65" s="218"/>
      <c r="C65" s="260" t="s">
        <v>1031</v>
      </c>
      <c r="D65" s="245"/>
      <c r="E65" s="245"/>
      <c r="F65" s="245"/>
      <c r="G65" s="245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0"/>
      <c r="AA65" s="210"/>
      <c r="AB65" s="210"/>
      <c r="AC65" s="210"/>
      <c r="AD65" s="210"/>
      <c r="AE65" s="210"/>
      <c r="AF65" s="210"/>
      <c r="AG65" s="210" t="s">
        <v>212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48">
        <v>31</v>
      </c>
      <c r="B66" s="249" t="s">
        <v>1092</v>
      </c>
      <c r="C66" s="264" t="s">
        <v>1093</v>
      </c>
      <c r="D66" s="250" t="s">
        <v>1063</v>
      </c>
      <c r="E66" s="251">
        <v>10</v>
      </c>
      <c r="F66" s="252"/>
      <c r="G66" s="253">
        <f>ROUND(E66*F66,2)</f>
        <v>0</v>
      </c>
      <c r="H66" s="252"/>
      <c r="I66" s="253">
        <f>ROUND(E66*H66,2)</f>
        <v>0</v>
      </c>
      <c r="J66" s="252"/>
      <c r="K66" s="253">
        <f>ROUND(E66*J66,2)</f>
        <v>0</v>
      </c>
      <c r="L66" s="253">
        <v>21</v>
      </c>
      <c r="M66" s="253">
        <f>G66*(1+L66/100)</f>
        <v>0</v>
      </c>
      <c r="N66" s="251">
        <v>0</v>
      </c>
      <c r="O66" s="251">
        <f>ROUND(E66*N66,2)</f>
        <v>0</v>
      </c>
      <c r="P66" s="251">
        <v>0</v>
      </c>
      <c r="Q66" s="251">
        <f>ROUND(E66*P66,2)</f>
        <v>0</v>
      </c>
      <c r="R66" s="253"/>
      <c r="S66" s="253" t="s">
        <v>311</v>
      </c>
      <c r="T66" s="254" t="s">
        <v>692</v>
      </c>
      <c r="U66" s="221">
        <v>0</v>
      </c>
      <c r="V66" s="221">
        <f>ROUND(E66*U66,2)</f>
        <v>0</v>
      </c>
      <c r="W66" s="221"/>
      <c r="X66" s="221" t="s">
        <v>474</v>
      </c>
      <c r="Y66" s="221" t="s">
        <v>174</v>
      </c>
      <c r="Z66" s="210"/>
      <c r="AA66" s="210"/>
      <c r="AB66" s="210"/>
      <c r="AC66" s="210"/>
      <c r="AD66" s="210"/>
      <c r="AE66" s="210"/>
      <c r="AF66" s="210"/>
      <c r="AG66" s="210" t="s">
        <v>745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5">
      <c r="A67" s="248">
        <v>32</v>
      </c>
      <c r="B67" s="249" t="s">
        <v>1094</v>
      </c>
      <c r="C67" s="264" t="s">
        <v>1068</v>
      </c>
      <c r="D67" s="250" t="s">
        <v>0</v>
      </c>
      <c r="E67" s="251">
        <v>3.6</v>
      </c>
      <c r="F67" s="252"/>
      <c r="G67" s="253">
        <f>ROUND(E67*F67,2)</f>
        <v>0</v>
      </c>
      <c r="H67" s="252"/>
      <c r="I67" s="253">
        <f>ROUND(E67*H67,2)</f>
        <v>0</v>
      </c>
      <c r="J67" s="252"/>
      <c r="K67" s="253">
        <f>ROUND(E67*J67,2)</f>
        <v>0</v>
      </c>
      <c r="L67" s="253">
        <v>21</v>
      </c>
      <c r="M67" s="253">
        <f>G67*(1+L67/100)</f>
        <v>0</v>
      </c>
      <c r="N67" s="251">
        <v>0</v>
      </c>
      <c r="O67" s="251">
        <f>ROUND(E67*N67,2)</f>
        <v>0</v>
      </c>
      <c r="P67" s="251">
        <v>0</v>
      </c>
      <c r="Q67" s="251">
        <f>ROUND(E67*P67,2)</f>
        <v>0</v>
      </c>
      <c r="R67" s="253"/>
      <c r="S67" s="253" t="s">
        <v>311</v>
      </c>
      <c r="T67" s="254" t="s">
        <v>692</v>
      </c>
      <c r="U67" s="221">
        <v>0</v>
      </c>
      <c r="V67" s="221">
        <f>ROUND(E67*U67,2)</f>
        <v>0</v>
      </c>
      <c r="W67" s="221"/>
      <c r="X67" s="221" t="s">
        <v>474</v>
      </c>
      <c r="Y67" s="221" t="s">
        <v>174</v>
      </c>
      <c r="Z67" s="210"/>
      <c r="AA67" s="210"/>
      <c r="AB67" s="210"/>
      <c r="AC67" s="210"/>
      <c r="AD67" s="210"/>
      <c r="AE67" s="210"/>
      <c r="AF67" s="210"/>
      <c r="AG67" s="210" t="s">
        <v>745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5">
      <c r="A68" s="248">
        <v>33</v>
      </c>
      <c r="B68" s="249" t="s">
        <v>1095</v>
      </c>
      <c r="C68" s="264" t="s">
        <v>1070</v>
      </c>
      <c r="D68" s="250" t="s">
        <v>0</v>
      </c>
      <c r="E68" s="251">
        <v>10</v>
      </c>
      <c r="F68" s="252"/>
      <c r="G68" s="253">
        <f>ROUND(E68*F68,2)</f>
        <v>0</v>
      </c>
      <c r="H68" s="252"/>
      <c r="I68" s="253">
        <f>ROUND(E68*H68,2)</f>
        <v>0</v>
      </c>
      <c r="J68" s="252"/>
      <c r="K68" s="253">
        <f>ROUND(E68*J68,2)</f>
        <v>0</v>
      </c>
      <c r="L68" s="253">
        <v>21</v>
      </c>
      <c r="M68" s="253">
        <f>G68*(1+L68/100)</f>
        <v>0</v>
      </c>
      <c r="N68" s="251">
        <v>0</v>
      </c>
      <c r="O68" s="251">
        <f>ROUND(E68*N68,2)</f>
        <v>0</v>
      </c>
      <c r="P68" s="251">
        <v>0</v>
      </c>
      <c r="Q68" s="251">
        <f>ROUND(E68*P68,2)</f>
        <v>0</v>
      </c>
      <c r="R68" s="253"/>
      <c r="S68" s="253" t="s">
        <v>311</v>
      </c>
      <c r="T68" s="254" t="s">
        <v>692</v>
      </c>
      <c r="U68" s="221">
        <v>0</v>
      </c>
      <c r="V68" s="221">
        <f>ROUND(E68*U68,2)</f>
        <v>0</v>
      </c>
      <c r="W68" s="221"/>
      <c r="X68" s="221" t="s">
        <v>173</v>
      </c>
      <c r="Y68" s="221" t="s">
        <v>174</v>
      </c>
      <c r="Z68" s="210"/>
      <c r="AA68" s="210"/>
      <c r="AB68" s="210"/>
      <c r="AC68" s="210"/>
      <c r="AD68" s="210"/>
      <c r="AE68" s="210"/>
      <c r="AF68" s="210"/>
      <c r="AG68" s="210" t="s">
        <v>495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5">
      <c r="A69" s="248">
        <v>34</v>
      </c>
      <c r="B69" s="249" t="s">
        <v>1096</v>
      </c>
      <c r="C69" s="264" t="s">
        <v>1072</v>
      </c>
      <c r="D69" s="250" t="s">
        <v>1066</v>
      </c>
      <c r="E69" s="251">
        <v>2</v>
      </c>
      <c r="F69" s="252"/>
      <c r="G69" s="253">
        <f>ROUND(E69*F69,2)</f>
        <v>0</v>
      </c>
      <c r="H69" s="252"/>
      <c r="I69" s="253">
        <f>ROUND(E69*H69,2)</f>
        <v>0</v>
      </c>
      <c r="J69" s="252"/>
      <c r="K69" s="253">
        <f>ROUND(E69*J69,2)</f>
        <v>0</v>
      </c>
      <c r="L69" s="253">
        <v>21</v>
      </c>
      <c r="M69" s="253">
        <f>G69*(1+L69/100)</f>
        <v>0</v>
      </c>
      <c r="N69" s="251">
        <v>0</v>
      </c>
      <c r="O69" s="251">
        <f>ROUND(E69*N69,2)</f>
        <v>0</v>
      </c>
      <c r="P69" s="251">
        <v>0</v>
      </c>
      <c r="Q69" s="251">
        <f>ROUND(E69*P69,2)</f>
        <v>0</v>
      </c>
      <c r="R69" s="253"/>
      <c r="S69" s="253" t="s">
        <v>311</v>
      </c>
      <c r="T69" s="254" t="s">
        <v>692</v>
      </c>
      <c r="U69" s="221">
        <v>0</v>
      </c>
      <c r="V69" s="221">
        <f>ROUND(E69*U69,2)</f>
        <v>0</v>
      </c>
      <c r="W69" s="221"/>
      <c r="X69" s="221" t="s">
        <v>173</v>
      </c>
      <c r="Y69" s="221" t="s">
        <v>174</v>
      </c>
      <c r="Z69" s="210"/>
      <c r="AA69" s="210"/>
      <c r="AB69" s="210"/>
      <c r="AC69" s="210"/>
      <c r="AD69" s="210"/>
      <c r="AE69" s="210"/>
      <c r="AF69" s="210"/>
      <c r="AG69" s="210" t="s">
        <v>495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48">
        <v>35</v>
      </c>
      <c r="B70" s="249" t="s">
        <v>1097</v>
      </c>
      <c r="C70" s="264" t="s">
        <v>1080</v>
      </c>
      <c r="D70" s="250" t="s">
        <v>1066</v>
      </c>
      <c r="E70" s="251">
        <v>1</v>
      </c>
      <c r="F70" s="252"/>
      <c r="G70" s="253">
        <f>ROUND(E70*F70,2)</f>
        <v>0</v>
      </c>
      <c r="H70" s="252"/>
      <c r="I70" s="253">
        <f>ROUND(E70*H70,2)</f>
        <v>0</v>
      </c>
      <c r="J70" s="252"/>
      <c r="K70" s="253">
        <f>ROUND(E70*J70,2)</f>
        <v>0</v>
      </c>
      <c r="L70" s="253">
        <v>21</v>
      </c>
      <c r="M70" s="253">
        <f>G70*(1+L70/100)</f>
        <v>0</v>
      </c>
      <c r="N70" s="251">
        <v>0</v>
      </c>
      <c r="O70" s="251">
        <f>ROUND(E70*N70,2)</f>
        <v>0</v>
      </c>
      <c r="P70" s="251">
        <v>0</v>
      </c>
      <c r="Q70" s="251">
        <f>ROUND(E70*P70,2)</f>
        <v>0</v>
      </c>
      <c r="R70" s="253"/>
      <c r="S70" s="253" t="s">
        <v>311</v>
      </c>
      <c r="T70" s="254" t="s">
        <v>692</v>
      </c>
      <c r="U70" s="221">
        <v>0</v>
      </c>
      <c r="V70" s="221">
        <f>ROUND(E70*U70,2)</f>
        <v>0</v>
      </c>
      <c r="W70" s="221"/>
      <c r="X70" s="221" t="s">
        <v>173</v>
      </c>
      <c r="Y70" s="221" t="s">
        <v>174</v>
      </c>
      <c r="Z70" s="210"/>
      <c r="AA70" s="210"/>
      <c r="AB70" s="210"/>
      <c r="AC70" s="210"/>
      <c r="AD70" s="210"/>
      <c r="AE70" s="210"/>
      <c r="AF70" s="210"/>
      <c r="AG70" s="210" t="s">
        <v>495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5">
      <c r="A71" s="235">
        <v>36</v>
      </c>
      <c r="B71" s="236" t="s">
        <v>1098</v>
      </c>
      <c r="C71" s="256" t="s">
        <v>1084</v>
      </c>
      <c r="D71" s="237" t="s">
        <v>916</v>
      </c>
      <c r="E71" s="238">
        <v>1</v>
      </c>
      <c r="F71" s="239"/>
      <c r="G71" s="240">
        <f>ROUND(E71*F71,2)</f>
        <v>0</v>
      </c>
      <c r="H71" s="239"/>
      <c r="I71" s="240">
        <f>ROUND(E71*H71,2)</f>
        <v>0</v>
      </c>
      <c r="J71" s="239"/>
      <c r="K71" s="240">
        <f>ROUND(E71*J71,2)</f>
        <v>0</v>
      </c>
      <c r="L71" s="240">
        <v>21</v>
      </c>
      <c r="M71" s="240">
        <f>G71*(1+L71/100)</f>
        <v>0</v>
      </c>
      <c r="N71" s="238">
        <v>0</v>
      </c>
      <c r="O71" s="238">
        <f>ROUND(E71*N71,2)</f>
        <v>0</v>
      </c>
      <c r="P71" s="238">
        <v>0</v>
      </c>
      <c r="Q71" s="238">
        <f>ROUND(E71*P71,2)</f>
        <v>0</v>
      </c>
      <c r="R71" s="240"/>
      <c r="S71" s="240" t="s">
        <v>311</v>
      </c>
      <c r="T71" s="241" t="s">
        <v>692</v>
      </c>
      <c r="U71" s="221">
        <v>0</v>
      </c>
      <c r="V71" s="221">
        <f>ROUND(E71*U71,2)</f>
        <v>0</v>
      </c>
      <c r="W71" s="221"/>
      <c r="X71" s="221" t="s">
        <v>474</v>
      </c>
      <c r="Y71" s="221" t="s">
        <v>174</v>
      </c>
      <c r="Z71" s="210"/>
      <c r="AA71" s="210"/>
      <c r="AB71" s="210"/>
      <c r="AC71" s="210"/>
      <c r="AD71" s="210"/>
      <c r="AE71" s="210"/>
      <c r="AF71" s="210"/>
      <c r="AG71" s="210" t="s">
        <v>745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x14ac:dyDescent="0.25">
      <c r="A72" s="3"/>
      <c r="B72" s="4"/>
      <c r="C72" s="265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v>12</v>
      </c>
      <c r="AF72">
        <v>21</v>
      </c>
      <c r="AG72" t="s">
        <v>152</v>
      </c>
    </row>
    <row r="73" spans="1:60" x14ac:dyDescent="0.25">
      <c r="A73" s="213"/>
      <c r="B73" s="214" t="s">
        <v>29</v>
      </c>
      <c r="C73" s="266"/>
      <c r="D73" s="215"/>
      <c r="E73" s="216"/>
      <c r="F73" s="216"/>
      <c r="G73" s="234">
        <f>G8+G57</f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f>SUMIF(L7:L71,AE72,G7:G71)</f>
        <v>0</v>
      </c>
      <c r="AF73">
        <f>SUMIF(L7:L71,AF72,G7:G71)</f>
        <v>0</v>
      </c>
      <c r="AG73" t="s">
        <v>712</v>
      </c>
    </row>
    <row r="74" spans="1:60" x14ac:dyDescent="0.25">
      <c r="C74" s="267"/>
      <c r="D74" s="10"/>
      <c r="AG74" t="s">
        <v>713</v>
      </c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HuSI9yWSuf4C9s2raZDqfO0xzhdyAjosYN8kFqV570Zyrx/7BK8fc0ED6JnabM7J6bpLN9rM9UAcBTuBzmIC+g==" saltValue="Fc5Tds+PNswCkJspjZX2Ug==" spinCount="100000" sheet="1" formatRows="0"/>
  <mergeCells count="30">
    <mergeCell ref="C44:G44"/>
    <mergeCell ref="C59:G59"/>
    <mergeCell ref="C60:G60"/>
    <mergeCell ref="C62:G62"/>
    <mergeCell ref="C64:G64"/>
    <mergeCell ref="C65:G65"/>
    <mergeCell ref="C34:G34"/>
    <mergeCell ref="C36:G36"/>
    <mergeCell ref="C38:G38"/>
    <mergeCell ref="C39:G39"/>
    <mergeCell ref="C41:G41"/>
    <mergeCell ref="C42:G42"/>
    <mergeCell ref="C22:G22"/>
    <mergeCell ref="C24:G24"/>
    <mergeCell ref="C26:G26"/>
    <mergeCell ref="C28:G28"/>
    <mergeCell ref="C30:G30"/>
    <mergeCell ref="C32:G32"/>
    <mergeCell ref="C12:G12"/>
    <mergeCell ref="C14:G14"/>
    <mergeCell ref="C16:G16"/>
    <mergeCell ref="C17:G17"/>
    <mergeCell ref="C18:G18"/>
    <mergeCell ref="C20:G20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SO 01 01 Pol</vt:lpstr>
      <vt:lpstr>SO 01 02 Pol</vt:lpstr>
      <vt:lpstr>SO 01 03 Pol</vt:lpstr>
      <vt:lpstr>SO 01 04 Pol</vt:lpstr>
      <vt:lpstr>SO 01 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01 Pol'!Názvy_tisku</vt:lpstr>
      <vt:lpstr>'SO 01 02 Pol'!Názvy_tisku</vt:lpstr>
      <vt:lpstr>'SO 01 03 Pol'!Názvy_tisku</vt:lpstr>
      <vt:lpstr>'SO 01 04 Pol'!Názvy_tisku</vt:lpstr>
      <vt:lpstr>'SO 01 05 Pol'!Názvy_tisku</vt:lpstr>
      <vt:lpstr>oadresa</vt:lpstr>
      <vt:lpstr>Stavba!Objednatel</vt:lpstr>
      <vt:lpstr>Stavba!Objekt</vt:lpstr>
      <vt:lpstr>'SO 01 01 Pol'!Oblast_tisku</vt:lpstr>
      <vt:lpstr>'SO 01 02 Pol'!Oblast_tisku</vt:lpstr>
      <vt:lpstr>'SO 01 03 Pol'!Oblast_tisku</vt:lpstr>
      <vt:lpstr>'SO 01 04 Pol'!Oblast_tisku</vt:lpstr>
      <vt:lpstr>'SO 01 05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Valenta</dc:creator>
  <cp:lastModifiedBy>Michal Valenta</cp:lastModifiedBy>
  <cp:lastPrinted>2019-03-19T12:27:02Z</cp:lastPrinted>
  <dcterms:created xsi:type="dcterms:W3CDTF">2009-04-08T07:15:50Z</dcterms:created>
  <dcterms:modified xsi:type="dcterms:W3CDTF">2026-05-25T09:12:43Z</dcterms:modified>
</cp:coreProperties>
</file>