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1 SO-01 Pol" sheetId="12" r:id="rId4"/>
    <sheet name="1 SO-02 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SO-01 Pol'!$1:$7</definedName>
    <definedName name="_xlnm.Print_Titles" localSheetId="4">'1 SO-02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SO-01 Pol'!$A$1:$X$187</definedName>
    <definedName name="_xlnm.Print_Area" localSheetId="4">'1 SO-02 Pol'!$A$1:$X$172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H61" i="1" l="1"/>
  <c r="H60" i="1"/>
  <c r="H59" i="1"/>
  <c r="H58" i="1"/>
  <c r="H57" i="1"/>
  <c r="H56" i="1"/>
  <c r="H55" i="1"/>
  <c r="H54" i="1"/>
  <c r="H53" i="1"/>
  <c r="H52" i="1"/>
  <c r="H51" i="1"/>
  <c r="H50" i="1"/>
  <c r="G61" i="1"/>
  <c r="G60" i="1"/>
  <c r="G59" i="1"/>
  <c r="G58" i="1"/>
  <c r="G57" i="1"/>
  <c r="G56" i="1"/>
  <c r="G55" i="1"/>
  <c r="G54" i="1"/>
  <c r="G53" i="1"/>
  <c r="G52" i="1"/>
  <c r="G51" i="1"/>
  <c r="G50" i="1"/>
  <c r="G42" i="1"/>
  <c r="F42" i="1"/>
  <c r="G41" i="1"/>
  <c r="F41" i="1"/>
  <c r="G40" i="1"/>
  <c r="F40" i="1"/>
  <c r="G39" i="1"/>
  <c r="F39" i="1"/>
  <c r="G162" i="13"/>
  <c r="F9" i="13"/>
  <c r="G9" i="13"/>
  <c r="G8" i="13" s="1"/>
  <c r="I9" i="13"/>
  <c r="I8" i="13" s="1"/>
  <c r="K9" i="13"/>
  <c r="K8" i="13" s="1"/>
  <c r="O9" i="13"/>
  <c r="O8" i="13" s="1"/>
  <c r="Q9" i="13"/>
  <c r="Q8" i="13" s="1"/>
  <c r="V9" i="13"/>
  <c r="V8" i="13" s="1"/>
  <c r="F11" i="13"/>
  <c r="G11" i="13"/>
  <c r="M11" i="13" s="1"/>
  <c r="I11" i="13"/>
  <c r="K11" i="13"/>
  <c r="O11" i="13"/>
  <c r="Q11" i="13"/>
  <c r="V11" i="13"/>
  <c r="F13" i="13"/>
  <c r="G13" i="13"/>
  <c r="M13" i="13" s="1"/>
  <c r="I13" i="13"/>
  <c r="K13" i="13"/>
  <c r="O13" i="13"/>
  <c r="Q13" i="13"/>
  <c r="V13" i="13"/>
  <c r="F15" i="13"/>
  <c r="G15" i="13"/>
  <c r="M15" i="13" s="1"/>
  <c r="I15" i="13"/>
  <c r="K15" i="13"/>
  <c r="O15" i="13"/>
  <c r="Q15" i="13"/>
  <c r="V15" i="13"/>
  <c r="F18" i="13"/>
  <c r="G18" i="13"/>
  <c r="M18" i="13" s="1"/>
  <c r="I18" i="13"/>
  <c r="K18" i="13"/>
  <c r="O18" i="13"/>
  <c r="Q18" i="13"/>
  <c r="V18" i="13"/>
  <c r="F21" i="13"/>
  <c r="G21" i="13"/>
  <c r="M21" i="13" s="1"/>
  <c r="I21" i="13"/>
  <c r="K21" i="13"/>
  <c r="O21" i="13"/>
  <c r="Q21" i="13"/>
  <c r="V21" i="13"/>
  <c r="F23" i="13"/>
  <c r="G23" i="13"/>
  <c r="M23" i="13" s="1"/>
  <c r="I23" i="13"/>
  <c r="K23" i="13"/>
  <c r="O23" i="13"/>
  <c r="Q23" i="13"/>
  <c r="V23" i="13"/>
  <c r="F25" i="13"/>
  <c r="G25" i="13"/>
  <c r="M25" i="13" s="1"/>
  <c r="I25" i="13"/>
  <c r="K25" i="13"/>
  <c r="O25" i="13"/>
  <c r="Q25" i="13"/>
  <c r="V25" i="13"/>
  <c r="F27" i="13"/>
  <c r="G27" i="13"/>
  <c r="M27" i="13" s="1"/>
  <c r="I27" i="13"/>
  <c r="K27" i="13"/>
  <c r="O27" i="13"/>
  <c r="Q27" i="13"/>
  <c r="V27" i="13"/>
  <c r="F29" i="13"/>
  <c r="G29" i="13"/>
  <c r="M29" i="13" s="1"/>
  <c r="I29" i="13"/>
  <c r="K29" i="13"/>
  <c r="O29" i="13"/>
  <c r="Q29" i="13"/>
  <c r="V29" i="13"/>
  <c r="F31" i="13"/>
  <c r="G31" i="13"/>
  <c r="M31" i="13" s="1"/>
  <c r="I31" i="13"/>
  <c r="K31" i="13"/>
  <c r="O31" i="13"/>
  <c r="Q31" i="13"/>
  <c r="V31" i="13"/>
  <c r="F33" i="13"/>
  <c r="G33" i="13"/>
  <c r="M33" i="13" s="1"/>
  <c r="I33" i="13"/>
  <c r="K33" i="13"/>
  <c r="O33" i="13"/>
  <c r="Q33" i="13"/>
  <c r="V33" i="13"/>
  <c r="F35" i="13"/>
  <c r="G35" i="13"/>
  <c r="M35" i="13" s="1"/>
  <c r="I35" i="13"/>
  <c r="K35" i="13"/>
  <c r="O35" i="13"/>
  <c r="Q35" i="13"/>
  <c r="V35" i="13"/>
  <c r="F37" i="13"/>
  <c r="G37" i="13"/>
  <c r="M37" i="13" s="1"/>
  <c r="I37" i="13"/>
  <c r="K37" i="13"/>
  <c r="O37" i="13"/>
  <c r="Q37" i="13"/>
  <c r="V37" i="13"/>
  <c r="F39" i="13"/>
  <c r="G39" i="13"/>
  <c r="M39" i="13" s="1"/>
  <c r="I39" i="13"/>
  <c r="K39" i="13"/>
  <c r="O39" i="13"/>
  <c r="Q39" i="13"/>
  <c r="V39" i="13"/>
  <c r="F41" i="13"/>
  <c r="G41" i="13"/>
  <c r="M41" i="13" s="1"/>
  <c r="I41" i="13"/>
  <c r="K41" i="13"/>
  <c r="O41" i="13"/>
  <c r="Q41" i="13"/>
  <c r="V41" i="13"/>
  <c r="F44" i="13"/>
  <c r="G44" i="13"/>
  <c r="M44" i="13" s="1"/>
  <c r="I44" i="13"/>
  <c r="K44" i="13"/>
  <c r="O44" i="13"/>
  <c r="Q44" i="13"/>
  <c r="V44" i="13"/>
  <c r="F46" i="13"/>
  <c r="G46" i="13"/>
  <c r="M46" i="13" s="1"/>
  <c r="I46" i="13"/>
  <c r="K46" i="13"/>
  <c r="O46" i="13"/>
  <c r="Q46" i="13"/>
  <c r="V46" i="13"/>
  <c r="F48" i="13"/>
  <c r="G48" i="13"/>
  <c r="M48" i="13" s="1"/>
  <c r="I48" i="13"/>
  <c r="K48" i="13"/>
  <c r="O48" i="13"/>
  <c r="Q48" i="13"/>
  <c r="V48" i="13"/>
  <c r="F53" i="13"/>
  <c r="G53" i="13"/>
  <c r="M53" i="13" s="1"/>
  <c r="I53" i="13"/>
  <c r="K53" i="13"/>
  <c r="O53" i="13"/>
  <c r="Q53" i="13"/>
  <c r="V53" i="13"/>
  <c r="F55" i="13"/>
  <c r="G55" i="13"/>
  <c r="M55" i="13" s="1"/>
  <c r="I55" i="13"/>
  <c r="K55" i="13"/>
  <c r="O55" i="13"/>
  <c r="Q55" i="13"/>
  <c r="V55" i="13"/>
  <c r="F58" i="13"/>
  <c r="G58" i="13"/>
  <c r="M58" i="13" s="1"/>
  <c r="I58" i="13"/>
  <c r="K58" i="13"/>
  <c r="O58" i="13"/>
  <c r="Q58" i="13"/>
  <c r="V58" i="13"/>
  <c r="F60" i="13"/>
  <c r="G60" i="13"/>
  <c r="M60" i="13" s="1"/>
  <c r="I60" i="13"/>
  <c r="K60" i="13"/>
  <c r="O60" i="13"/>
  <c r="Q60" i="13"/>
  <c r="V60" i="13"/>
  <c r="F62" i="13"/>
  <c r="G62" i="13"/>
  <c r="M62" i="13" s="1"/>
  <c r="I62" i="13"/>
  <c r="K62" i="13"/>
  <c r="O62" i="13"/>
  <c r="Q62" i="13"/>
  <c r="V62" i="13"/>
  <c r="F64" i="13"/>
  <c r="G64" i="13"/>
  <c r="M64" i="13" s="1"/>
  <c r="I64" i="13"/>
  <c r="K64" i="13"/>
  <c r="O64" i="13"/>
  <c r="Q64" i="13"/>
  <c r="V64" i="13"/>
  <c r="F66" i="13"/>
  <c r="G66" i="13"/>
  <c r="M66" i="13" s="1"/>
  <c r="I66" i="13"/>
  <c r="K66" i="13"/>
  <c r="O66" i="13"/>
  <c r="Q66" i="13"/>
  <c r="V66" i="13"/>
  <c r="F69" i="13"/>
  <c r="G69" i="13" s="1"/>
  <c r="I69" i="13"/>
  <c r="I68" i="13" s="1"/>
  <c r="K69" i="13"/>
  <c r="K68" i="13" s="1"/>
  <c r="O69" i="13"/>
  <c r="O68" i="13" s="1"/>
  <c r="Q69" i="13"/>
  <c r="Q68" i="13" s="1"/>
  <c r="V69" i="13"/>
  <c r="V68" i="13" s="1"/>
  <c r="F71" i="13"/>
  <c r="G71" i="13" s="1"/>
  <c r="M71" i="13" s="1"/>
  <c r="I71" i="13"/>
  <c r="K71" i="13"/>
  <c r="O71" i="13"/>
  <c r="Q71" i="13"/>
  <c r="V71" i="13"/>
  <c r="F74" i="13"/>
  <c r="G74" i="13"/>
  <c r="M74" i="13" s="1"/>
  <c r="M73" i="13" s="1"/>
  <c r="I74" i="13"/>
  <c r="I73" i="13" s="1"/>
  <c r="K74" i="13"/>
  <c r="K73" i="13" s="1"/>
  <c r="O74" i="13"/>
  <c r="O73" i="13" s="1"/>
  <c r="Q74" i="13"/>
  <c r="Q73" i="13" s="1"/>
  <c r="V74" i="13"/>
  <c r="V73" i="13" s="1"/>
  <c r="F77" i="13"/>
  <c r="G77" i="13" s="1"/>
  <c r="I77" i="13"/>
  <c r="I76" i="13" s="1"/>
  <c r="K77" i="13"/>
  <c r="K76" i="13" s="1"/>
  <c r="O77" i="13"/>
  <c r="O76" i="13" s="1"/>
  <c r="Q77" i="13"/>
  <c r="Q76" i="13" s="1"/>
  <c r="V77" i="13"/>
  <c r="V76" i="13" s="1"/>
  <c r="F79" i="13"/>
  <c r="G79" i="13" s="1"/>
  <c r="M79" i="13" s="1"/>
  <c r="I79" i="13"/>
  <c r="K79" i="13"/>
  <c r="O79" i="13"/>
  <c r="Q79" i="13"/>
  <c r="V79" i="13"/>
  <c r="F82" i="13"/>
  <c r="G82" i="13"/>
  <c r="G81" i="13" s="1"/>
  <c r="I82" i="13"/>
  <c r="I81" i="13" s="1"/>
  <c r="K82" i="13"/>
  <c r="K81" i="13" s="1"/>
  <c r="O82" i="13"/>
  <c r="O81" i="13" s="1"/>
  <c r="Q82" i="13"/>
  <c r="Q81" i="13" s="1"/>
  <c r="V82" i="13"/>
  <c r="V81" i="13" s="1"/>
  <c r="F84" i="13"/>
  <c r="G84" i="13"/>
  <c r="M84" i="13" s="1"/>
  <c r="I84" i="13"/>
  <c r="K84" i="13"/>
  <c r="O84" i="13"/>
  <c r="Q84" i="13"/>
  <c r="V84" i="13"/>
  <c r="F86" i="13"/>
  <c r="G86" i="13"/>
  <c r="M86" i="13" s="1"/>
  <c r="I86" i="13"/>
  <c r="K86" i="13"/>
  <c r="O86" i="13"/>
  <c r="Q86" i="13"/>
  <c r="V86" i="13"/>
  <c r="F88" i="13"/>
  <c r="G88" i="13"/>
  <c r="M88" i="13" s="1"/>
  <c r="I88" i="13"/>
  <c r="K88" i="13"/>
  <c r="O88" i="13"/>
  <c r="Q88" i="13"/>
  <c r="V88" i="13"/>
  <c r="F91" i="13"/>
  <c r="G91" i="13" s="1"/>
  <c r="I91" i="13"/>
  <c r="I90" i="13" s="1"/>
  <c r="K91" i="13"/>
  <c r="K90" i="13" s="1"/>
  <c r="O91" i="13"/>
  <c r="O90" i="13" s="1"/>
  <c r="Q91" i="13"/>
  <c r="Q90" i="13" s="1"/>
  <c r="V91" i="13"/>
  <c r="V90" i="13" s="1"/>
  <c r="F94" i="13"/>
  <c r="G94" i="13" s="1"/>
  <c r="M94" i="13" s="1"/>
  <c r="I94" i="13"/>
  <c r="K94" i="13"/>
  <c r="O94" i="13"/>
  <c r="Q94" i="13"/>
  <c r="V94" i="13"/>
  <c r="F96" i="13"/>
  <c r="G96" i="13" s="1"/>
  <c r="M96" i="13" s="1"/>
  <c r="I96" i="13"/>
  <c r="K96" i="13"/>
  <c r="O96" i="13"/>
  <c r="Q96" i="13"/>
  <c r="V96" i="13"/>
  <c r="F99" i="13"/>
  <c r="G99" i="13"/>
  <c r="M99" i="13" s="1"/>
  <c r="I99" i="13"/>
  <c r="I98" i="13" s="1"/>
  <c r="K99" i="13"/>
  <c r="K98" i="13" s="1"/>
  <c r="O99" i="13"/>
  <c r="O98" i="13" s="1"/>
  <c r="Q99" i="13"/>
  <c r="Q98" i="13" s="1"/>
  <c r="V99" i="13"/>
  <c r="V98" i="13" s="1"/>
  <c r="F101" i="13"/>
  <c r="G101" i="13"/>
  <c r="M101" i="13" s="1"/>
  <c r="I101" i="13"/>
  <c r="K101" i="13"/>
  <c r="O101" i="13"/>
  <c r="Q101" i="13"/>
  <c r="V101" i="13"/>
  <c r="F103" i="13"/>
  <c r="G103" i="13"/>
  <c r="M103" i="13" s="1"/>
  <c r="I103" i="13"/>
  <c r="K103" i="13"/>
  <c r="O103" i="13"/>
  <c r="Q103" i="13"/>
  <c r="V103" i="13"/>
  <c r="F105" i="13"/>
  <c r="G105" i="13"/>
  <c r="M105" i="13" s="1"/>
  <c r="I105" i="13"/>
  <c r="K105" i="13"/>
  <c r="O105" i="13"/>
  <c r="Q105" i="13"/>
  <c r="V105" i="13"/>
  <c r="F107" i="13"/>
  <c r="G107" i="13"/>
  <c r="M107" i="13" s="1"/>
  <c r="I107" i="13"/>
  <c r="K107" i="13"/>
  <c r="O107" i="13"/>
  <c r="Q107" i="13"/>
  <c r="V107" i="13"/>
  <c r="F109" i="13"/>
  <c r="G109" i="13"/>
  <c r="M109" i="13" s="1"/>
  <c r="I109" i="13"/>
  <c r="K109" i="13"/>
  <c r="O109" i="13"/>
  <c r="Q109" i="13"/>
  <c r="V109" i="13"/>
  <c r="F111" i="13"/>
  <c r="G111" i="13"/>
  <c r="M111" i="13" s="1"/>
  <c r="I111" i="13"/>
  <c r="K111" i="13"/>
  <c r="O111" i="13"/>
  <c r="Q111" i="13"/>
  <c r="V111" i="13"/>
  <c r="F113" i="13"/>
  <c r="G113" i="13"/>
  <c r="M113" i="13" s="1"/>
  <c r="I113" i="13"/>
  <c r="K113" i="13"/>
  <c r="O113" i="13"/>
  <c r="Q113" i="13"/>
  <c r="V113" i="13"/>
  <c r="F115" i="13"/>
  <c r="G115" i="13"/>
  <c r="M115" i="13" s="1"/>
  <c r="I115" i="13"/>
  <c r="K115" i="13"/>
  <c r="O115" i="13"/>
  <c r="Q115" i="13"/>
  <c r="V115" i="13"/>
  <c r="F117" i="13"/>
  <c r="G117" i="13"/>
  <c r="M117" i="13" s="1"/>
  <c r="I117" i="13"/>
  <c r="K117" i="13"/>
  <c r="O117" i="13"/>
  <c r="Q117" i="13"/>
  <c r="V117" i="13"/>
  <c r="F119" i="13"/>
  <c r="G119" i="13"/>
  <c r="M119" i="13" s="1"/>
  <c r="I119" i="13"/>
  <c r="K119" i="13"/>
  <c r="O119" i="13"/>
  <c r="Q119" i="13"/>
  <c r="V119" i="13"/>
  <c r="F121" i="13"/>
  <c r="G121" i="13"/>
  <c r="M121" i="13" s="1"/>
  <c r="I121" i="13"/>
  <c r="K121" i="13"/>
  <c r="O121" i="13"/>
  <c r="Q121" i="13"/>
  <c r="V121" i="13"/>
  <c r="F123" i="13"/>
  <c r="G123" i="13"/>
  <c r="M123" i="13" s="1"/>
  <c r="I123" i="13"/>
  <c r="K123" i="13"/>
  <c r="O123" i="13"/>
  <c r="Q123" i="13"/>
  <c r="V123" i="13"/>
  <c r="F125" i="13"/>
  <c r="G125" i="13"/>
  <c r="M125" i="13" s="1"/>
  <c r="I125" i="13"/>
  <c r="K125" i="13"/>
  <c r="O125" i="13"/>
  <c r="Q125" i="13"/>
  <c r="V125" i="13"/>
  <c r="F127" i="13"/>
  <c r="G127" i="13"/>
  <c r="M127" i="13" s="1"/>
  <c r="I127" i="13"/>
  <c r="K127" i="13"/>
  <c r="O127" i="13"/>
  <c r="Q127" i="13"/>
  <c r="V127" i="13"/>
  <c r="F130" i="13"/>
  <c r="G130" i="13" s="1"/>
  <c r="I130" i="13"/>
  <c r="I129" i="13" s="1"/>
  <c r="K130" i="13"/>
  <c r="K129" i="13" s="1"/>
  <c r="O130" i="13"/>
  <c r="O129" i="13" s="1"/>
  <c r="Q130" i="13"/>
  <c r="Q129" i="13" s="1"/>
  <c r="V130" i="13"/>
  <c r="V129" i="13" s="1"/>
  <c r="F132" i="13"/>
  <c r="G132" i="13" s="1"/>
  <c r="M132" i="13" s="1"/>
  <c r="I132" i="13"/>
  <c r="K132" i="13"/>
  <c r="O132" i="13"/>
  <c r="Q132" i="13"/>
  <c r="V132" i="13"/>
  <c r="F135" i="13"/>
  <c r="G135" i="13" s="1"/>
  <c r="M135" i="13" s="1"/>
  <c r="I135" i="13"/>
  <c r="K135" i="13"/>
  <c r="O135" i="13"/>
  <c r="Q135" i="13"/>
  <c r="V135" i="13"/>
  <c r="F137" i="13"/>
  <c r="G137" i="13" s="1"/>
  <c r="M137" i="13" s="1"/>
  <c r="I137" i="13"/>
  <c r="K137" i="13"/>
  <c r="O137" i="13"/>
  <c r="Q137" i="13"/>
  <c r="V137" i="13"/>
  <c r="F139" i="13"/>
  <c r="G139" i="13" s="1"/>
  <c r="M139" i="13" s="1"/>
  <c r="I139" i="13"/>
  <c r="K139" i="13"/>
  <c r="O139" i="13"/>
  <c r="Q139" i="13"/>
  <c r="V139" i="13"/>
  <c r="F142" i="13"/>
  <c r="G142" i="13"/>
  <c r="G141" i="13" s="1"/>
  <c r="I142" i="13"/>
  <c r="I141" i="13" s="1"/>
  <c r="K142" i="13"/>
  <c r="K141" i="13" s="1"/>
  <c r="O142" i="13"/>
  <c r="O141" i="13" s="1"/>
  <c r="Q142" i="13"/>
  <c r="Q141" i="13" s="1"/>
  <c r="V142" i="13"/>
  <c r="V141" i="13" s="1"/>
  <c r="F145" i="13"/>
  <c r="G145" i="13" s="1"/>
  <c r="I145" i="13"/>
  <c r="I144" i="13" s="1"/>
  <c r="K145" i="13"/>
  <c r="K144" i="13" s="1"/>
  <c r="O145" i="13"/>
  <c r="O144" i="13" s="1"/>
  <c r="Q145" i="13"/>
  <c r="Q144" i="13" s="1"/>
  <c r="V145" i="13"/>
  <c r="V144" i="13" s="1"/>
  <c r="F148" i="13"/>
  <c r="G148" i="13"/>
  <c r="M148" i="13" s="1"/>
  <c r="I148" i="13"/>
  <c r="I147" i="13" s="1"/>
  <c r="K148" i="13"/>
  <c r="K147" i="13" s="1"/>
  <c r="O148" i="13"/>
  <c r="O147" i="13" s="1"/>
  <c r="Q148" i="13"/>
  <c r="Q147" i="13" s="1"/>
  <c r="V148" i="13"/>
  <c r="V147" i="13" s="1"/>
  <c r="F150" i="13"/>
  <c r="G150" i="13"/>
  <c r="M150" i="13" s="1"/>
  <c r="I150" i="13"/>
  <c r="K150" i="13"/>
  <c r="O150" i="13"/>
  <c r="Q150" i="13"/>
  <c r="V150" i="13"/>
  <c r="F152" i="13"/>
  <c r="G152" i="13"/>
  <c r="M152" i="13" s="1"/>
  <c r="I152" i="13"/>
  <c r="K152" i="13"/>
  <c r="O152" i="13"/>
  <c r="Q152" i="13"/>
  <c r="V152" i="13"/>
  <c r="F157" i="13"/>
  <c r="G157" i="13"/>
  <c r="M157" i="13" s="1"/>
  <c r="I157" i="13"/>
  <c r="K157" i="13"/>
  <c r="O157" i="13"/>
  <c r="Q157" i="13"/>
  <c r="V157" i="13"/>
  <c r="F159" i="13"/>
  <c r="G159" i="13"/>
  <c r="M159" i="13" s="1"/>
  <c r="I159" i="13"/>
  <c r="K159" i="13"/>
  <c r="O159" i="13"/>
  <c r="Q159" i="13"/>
  <c r="V159" i="13"/>
  <c r="AE162" i="13"/>
  <c r="G177" i="12"/>
  <c r="F9" i="12"/>
  <c r="G9" i="12" s="1"/>
  <c r="I9" i="12"/>
  <c r="I8" i="12" s="1"/>
  <c r="K9" i="12"/>
  <c r="K8" i="12" s="1"/>
  <c r="O9" i="12"/>
  <c r="O8" i="12" s="1"/>
  <c r="Q9" i="12"/>
  <c r="Q8" i="12" s="1"/>
  <c r="V9" i="12"/>
  <c r="V8" i="12" s="1"/>
  <c r="F11" i="12"/>
  <c r="G11" i="12" s="1"/>
  <c r="M11" i="12" s="1"/>
  <c r="I11" i="12"/>
  <c r="K11" i="12"/>
  <c r="O11" i="12"/>
  <c r="Q11" i="12"/>
  <c r="V11" i="12"/>
  <c r="F13" i="12"/>
  <c r="G13" i="12" s="1"/>
  <c r="M13" i="12" s="1"/>
  <c r="I13" i="12"/>
  <c r="K13" i="12"/>
  <c r="O13" i="12"/>
  <c r="Q13" i="12"/>
  <c r="V13" i="12"/>
  <c r="F15" i="12"/>
  <c r="G15" i="12" s="1"/>
  <c r="M15" i="12" s="1"/>
  <c r="I15" i="12"/>
  <c r="K15" i="12"/>
  <c r="O15" i="12"/>
  <c r="Q15" i="12"/>
  <c r="V15" i="12"/>
  <c r="F17" i="12"/>
  <c r="G17" i="12" s="1"/>
  <c r="M17" i="12" s="1"/>
  <c r="I17" i="12"/>
  <c r="K17" i="12"/>
  <c r="O17" i="12"/>
  <c r="Q17" i="12"/>
  <c r="V17" i="12"/>
  <c r="F19" i="12"/>
  <c r="G19" i="12" s="1"/>
  <c r="M19" i="12" s="1"/>
  <c r="I19" i="12"/>
  <c r="K19" i="12"/>
  <c r="O19" i="12"/>
  <c r="Q19" i="12"/>
  <c r="V19" i="12"/>
  <c r="F21" i="12"/>
  <c r="G21" i="12" s="1"/>
  <c r="M21" i="12" s="1"/>
  <c r="I21" i="12"/>
  <c r="K21" i="12"/>
  <c r="O21" i="12"/>
  <c r="Q21" i="12"/>
  <c r="V21" i="12"/>
  <c r="F23" i="12"/>
  <c r="G23" i="12" s="1"/>
  <c r="M23" i="12" s="1"/>
  <c r="I23" i="12"/>
  <c r="K23" i="12"/>
  <c r="O23" i="12"/>
  <c r="Q23" i="12"/>
  <c r="V23" i="12"/>
  <c r="F25" i="12"/>
  <c r="G25" i="12" s="1"/>
  <c r="M25" i="12" s="1"/>
  <c r="I25" i="12"/>
  <c r="K25" i="12"/>
  <c r="O25" i="12"/>
  <c r="Q25" i="12"/>
  <c r="V25" i="12"/>
  <c r="F27" i="12"/>
  <c r="G27" i="12" s="1"/>
  <c r="M27" i="12" s="1"/>
  <c r="I27" i="12"/>
  <c r="K27" i="12"/>
  <c r="O27" i="12"/>
  <c r="Q27" i="12"/>
  <c r="V27" i="12"/>
  <c r="F29" i="12"/>
  <c r="G29" i="12" s="1"/>
  <c r="M29" i="12" s="1"/>
  <c r="I29" i="12"/>
  <c r="K29" i="12"/>
  <c r="O29" i="12"/>
  <c r="Q29" i="12"/>
  <c r="V29" i="12"/>
  <c r="F31" i="12"/>
  <c r="G31" i="12" s="1"/>
  <c r="M31" i="12" s="1"/>
  <c r="I31" i="12"/>
  <c r="K31" i="12"/>
  <c r="O31" i="12"/>
  <c r="Q31" i="12"/>
  <c r="V31" i="12"/>
  <c r="F33" i="12"/>
  <c r="G33" i="12" s="1"/>
  <c r="M33" i="12" s="1"/>
  <c r="I33" i="12"/>
  <c r="K33" i="12"/>
  <c r="O33" i="12"/>
  <c r="Q33" i="12"/>
  <c r="V33" i="12"/>
  <c r="F35" i="12"/>
  <c r="G35" i="12" s="1"/>
  <c r="M35" i="12" s="1"/>
  <c r="I35" i="12"/>
  <c r="K35" i="12"/>
  <c r="O35" i="12"/>
  <c r="Q35" i="12"/>
  <c r="V35" i="12"/>
  <c r="F37" i="12"/>
  <c r="G37" i="12" s="1"/>
  <c r="M37" i="12" s="1"/>
  <c r="I37" i="12"/>
  <c r="K37" i="12"/>
  <c r="O37" i="12"/>
  <c r="Q37" i="12"/>
  <c r="V37" i="12"/>
  <c r="F39" i="12"/>
  <c r="G39" i="12" s="1"/>
  <c r="M39" i="12" s="1"/>
  <c r="I39" i="12"/>
  <c r="K39" i="12"/>
  <c r="O39" i="12"/>
  <c r="Q39" i="12"/>
  <c r="V39" i="12"/>
  <c r="F43" i="12"/>
  <c r="G43" i="12" s="1"/>
  <c r="M43" i="12" s="1"/>
  <c r="I43" i="12"/>
  <c r="K43" i="12"/>
  <c r="O43" i="12"/>
  <c r="Q43" i="12"/>
  <c r="V43" i="12"/>
  <c r="F45" i="12"/>
  <c r="G45" i="12" s="1"/>
  <c r="M45" i="12" s="1"/>
  <c r="I45" i="12"/>
  <c r="K45" i="12"/>
  <c r="O45" i="12"/>
  <c r="Q45" i="12"/>
  <c r="V45" i="12"/>
  <c r="F53" i="12"/>
  <c r="G53" i="12" s="1"/>
  <c r="M53" i="12" s="1"/>
  <c r="I53" i="12"/>
  <c r="K53" i="12"/>
  <c r="O53" i="12"/>
  <c r="Q53" i="12"/>
  <c r="V53" i="12"/>
  <c r="F58" i="12"/>
  <c r="G58" i="12" s="1"/>
  <c r="M58" i="12" s="1"/>
  <c r="I58" i="12"/>
  <c r="K58" i="12"/>
  <c r="O58" i="12"/>
  <c r="Q58" i="12"/>
  <c r="V58" i="12"/>
  <c r="F59" i="12"/>
  <c r="G59" i="12" s="1"/>
  <c r="M59" i="12" s="1"/>
  <c r="I59" i="12"/>
  <c r="K59" i="12"/>
  <c r="O59" i="12"/>
  <c r="Q59" i="12"/>
  <c r="V59" i="12"/>
  <c r="F61" i="12"/>
  <c r="G61" i="12" s="1"/>
  <c r="M61" i="12" s="1"/>
  <c r="I61" i="12"/>
  <c r="K61" i="12"/>
  <c r="O61" i="12"/>
  <c r="Q61" i="12"/>
  <c r="V61" i="12"/>
  <c r="F63" i="12"/>
  <c r="G63" i="12" s="1"/>
  <c r="M63" i="12" s="1"/>
  <c r="I63" i="12"/>
  <c r="K63" i="12"/>
  <c r="O63" i="12"/>
  <c r="Q63" i="12"/>
  <c r="V63" i="12"/>
  <c r="G66" i="12"/>
  <c r="F67" i="12"/>
  <c r="G67" i="12"/>
  <c r="M67" i="12" s="1"/>
  <c r="I67" i="12"/>
  <c r="I66" i="12" s="1"/>
  <c r="K67" i="12"/>
  <c r="K66" i="12" s="1"/>
  <c r="O67" i="12"/>
  <c r="O66" i="12" s="1"/>
  <c r="Q67" i="12"/>
  <c r="Q66" i="12" s="1"/>
  <c r="V67" i="12"/>
  <c r="V66" i="12" s="1"/>
  <c r="F69" i="12"/>
  <c r="G69" i="12"/>
  <c r="M69" i="12" s="1"/>
  <c r="I69" i="12"/>
  <c r="K69" i="12"/>
  <c r="O69" i="12"/>
  <c r="Q69" i="12"/>
  <c r="V69" i="12"/>
  <c r="F72" i="12"/>
  <c r="G72" i="12"/>
  <c r="M72" i="12" s="1"/>
  <c r="M71" i="12" s="1"/>
  <c r="I72" i="12"/>
  <c r="I71" i="12" s="1"/>
  <c r="K72" i="12"/>
  <c r="K71" i="12" s="1"/>
  <c r="O72" i="12"/>
  <c r="O71" i="12" s="1"/>
  <c r="Q72" i="12"/>
  <c r="Q71" i="12" s="1"/>
  <c r="V72" i="12"/>
  <c r="V71" i="12" s="1"/>
  <c r="F74" i="12"/>
  <c r="G74" i="12"/>
  <c r="M74" i="12" s="1"/>
  <c r="I74" i="12"/>
  <c r="K74" i="12"/>
  <c r="O74" i="12"/>
  <c r="Q74" i="12"/>
  <c r="V74" i="12"/>
  <c r="F76" i="12"/>
  <c r="G76" i="12"/>
  <c r="M76" i="12" s="1"/>
  <c r="I76" i="12"/>
  <c r="K76" i="12"/>
  <c r="O76" i="12"/>
  <c r="Q76" i="12"/>
  <c r="V76" i="12"/>
  <c r="F79" i="12"/>
  <c r="G79" i="12"/>
  <c r="M79" i="12" s="1"/>
  <c r="M78" i="12" s="1"/>
  <c r="I79" i="12"/>
  <c r="I78" i="12" s="1"/>
  <c r="K79" i="12"/>
  <c r="K78" i="12" s="1"/>
  <c r="O79" i="12"/>
  <c r="O78" i="12" s="1"/>
  <c r="Q79" i="12"/>
  <c r="Q78" i="12" s="1"/>
  <c r="V79" i="12"/>
  <c r="V78" i="12" s="1"/>
  <c r="F81" i="12"/>
  <c r="G81" i="12"/>
  <c r="M81" i="12" s="1"/>
  <c r="I81" i="12"/>
  <c r="K81" i="12"/>
  <c r="O81" i="12"/>
  <c r="Q81" i="12"/>
  <c r="V81" i="12"/>
  <c r="F83" i="12"/>
  <c r="G83" i="12"/>
  <c r="M83" i="12" s="1"/>
  <c r="I83" i="12"/>
  <c r="K83" i="12"/>
  <c r="O83" i="12"/>
  <c r="Q83" i="12"/>
  <c r="V83" i="12"/>
  <c r="F86" i="12"/>
  <c r="G86" i="12" s="1"/>
  <c r="I86" i="12"/>
  <c r="I85" i="12" s="1"/>
  <c r="K86" i="12"/>
  <c r="K85" i="12" s="1"/>
  <c r="O86" i="12"/>
  <c r="O85" i="12" s="1"/>
  <c r="Q86" i="12"/>
  <c r="Q85" i="12" s="1"/>
  <c r="V86" i="12"/>
  <c r="V85" i="12" s="1"/>
  <c r="F89" i="12"/>
  <c r="G89" i="12" s="1"/>
  <c r="M89" i="12" s="1"/>
  <c r="I89" i="12"/>
  <c r="K89" i="12"/>
  <c r="O89" i="12"/>
  <c r="Q89" i="12"/>
  <c r="V89" i="12"/>
  <c r="G92" i="12"/>
  <c r="F93" i="12"/>
  <c r="G93" i="12"/>
  <c r="M93" i="12" s="1"/>
  <c r="M92" i="12" s="1"/>
  <c r="I93" i="12"/>
  <c r="I92" i="12" s="1"/>
  <c r="K93" i="12"/>
  <c r="K92" i="12" s="1"/>
  <c r="O93" i="12"/>
  <c r="O92" i="12" s="1"/>
  <c r="Q93" i="12"/>
  <c r="Q92" i="12" s="1"/>
  <c r="V93" i="12"/>
  <c r="V92" i="12" s="1"/>
  <c r="F96" i="12"/>
  <c r="G96" i="12"/>
  <c r="M96" i="12" s="1"/>
  <c r="I96" i="12"/>
  <c r="K96" i="12"/>
  <c r="K95" i="12" s="1"/>
  <c r="O96" i="12"/>
  <c r="O95" i="12" s="1"/>
  <c r="Q96" i="12"/>
  <c r="V96" i="12"/>
  <c r="V95" i="12" s="1"/>
  <c r="F98" i="12"/>
  <c r="G98" i="12"/>
  <c r="M98" i="12" s="1"/>
  <c r="I98" i="12"/>
  <c r="K98" i="12"/>
  <c r="O98" i="12"/>
  <c r="Q98" i="12"/>
  <c r="V98" i="12"/>
  <c r="F100" i="12"/>
  <c r="G100" i="12"/>
  <c r="M100" i="12" s="1"/>
  <c r="I100" i="12"/>
  <c r="K100" i="12"/>
  <c r="O100" i="12"/>
  <c r="Q100" i="12"/>
  <c r="Q95" i="12" s="1"/>
  <c r="V100" i="12"/>
  <c r="F102" i="12"/>
  <c r="G102" i="12"/>
  <c r="M102" i="12" s="1"/>
  <c r="I102" i="12"/>
  <c r="K102" i="12"/>
  <c r="O102" i="12"/>
  <c r="Q102" i="12"/>
  <c r="V102" i="12"/>
  <c r="F105" i="12"/>
  <c r="G105" i="12"/>
  <c r="M105" i="12" s="1"/>
  <c r="I105" i="12"/>
  <c r="K105" i="12"/>
  <c r="O105" i="12"/>
  <c r="Q105" i="12"/>
  <c r="V105" i="12"/>
  <c r="F107" i="12"/>
  <c r="G107" i="12"/>
  <c r="M107" i="12" s="1"/>
  <c r="I107" i="12"/>
  <c r="K107" i="12"/>
  <c r="O107" i="12"/>
  <c r="Q107" i="12"/>
  <c r="V107" i="12"/>
  <c r="F109" i="12"/>
  <c r="G109" i="12"/>
  <c r="M109" i="12" s="1"/>
  <c r="I109" i="12"/>
  <c r="K109" i="12"/>
  <c r="O109" i="12"/>
  <c r="Q109" i="12"/>
  <c r="V109" i="12"/>
  <c r="F112" i="12"/>
  <c r="G112" i="12"/>
  <c r="M112" i="12" s="1"/>
  <c r="I112" i="12"/>
  <c r="K112" i="12"/>
  <c r="O112" i="12"/>
  <c r="Q112" i="12"/>
  <c r="V112" i="12"/>
  <c r="F115" i="12"/>
  <c r="G115" i="12"/>
  <c r="M115" i="12" s="1"/>
  <c r="I115" i="12"/>
  <c r="I114" i="12" s="1"/>
  <c r="K115" i="12"/>
  <c r="K114" i="12" s="1"/>
  <c r="O115" i="12"/>
  <c r="O114" i="12" s="1"/>
  <c r="Q115" i="12"/>
  <c r="Q114" i="12" s="1"/>
  <c r="V115" i="12"/>
  <c r="F117" i="12"/>
  <c r="G117" i="12"/>
  <c r="M117" i="12" s="1"/>
  <c r="I117" i="12"/>
  <c r="K117" i="12"/>
  <c r="O117" i="12"/>
  <c r="Q117" i="12"/>
  <c r="V117" i="12"/>
  <c r="V114" i="12" s="1"/>
  <c r="F119" i="12"/>
  <c r="G119" i="12"/>
  <c r="M119" i="12" s="1"/>
  <c r="I119" i="12"/>
  <c r="K119" i="12"/>
  <c r="O119" i="12"/>
  <c r="Q119" i="12"/>
  <c r="V119" i="12"/>
  <c r="F121" i="12"/>
  <c r="G121" i="12"/>
  <c r="M121" i="12" s="1"/>
  <c r="I121" i="12"/>
  <c r="K121" i="12"/>
  <c r="O121" i="12"/>
  <c r="Q121" i="12"/>
  <c r="V121" i="12"/>
  <c r="F123" i="12"/>
  <c r="G123" i="12"/>
  <c r="M123" i="12" s="1"/>
  <c r="I123" i="12"/>
  <c r="K123" i="12"/>
  <c r="O123" i="12"/>
  <c r="Q123" i="12"/>
  <c r="V123" i="12"/>
  <c r="F125" i="12"/>
  <c r="G125" i="12"/>
  <c r="M125" i="12" s="1"/>
  <c r="I125" i="12"/>
  <c r="K125" i="12"/>
  <c r="O125" i="12"/>
  <c r="Q125" i="12"/>
  <c r="V125" i="12"/>
  <c r="F127" i="12"/>
  <c r="G127" i="12" s="1"/>
  <c r="M127" i="12" s="1"/>
  <c r="I127" i="12"/>
  <c r="K127" i="12"/>
  <c r="O127" i="12"/>
  <c r="Q127" i="12"/>
  <c r="V127" i="12"/>
  <c r="F129" i="12"/>
  <c r="G129" i="12" s="1"/>
  <c r="M129" i="12" s="1"/>
  <c r="I129" i="12"/>
  <c r="K129" i="12"/>
  <c r="O129" i="12"/>
  <c r="Q129" i="12"/>
  <c r="V129" i="12"/>
  <c r="F131" i="12"/>
  <c r="G131" i="12" s="1"/>
  <c r="M131" i="12" s="1"/>
  <c r="I131" i="12"/>
  <c r="K131" i="12"/>
  <c r="O131" i="12"/>
  <c r="Q131" i="12"/>
  <c r="V131" i="12"/>
  <c r="F133" i="12"/>
  <c r="G133" i="12" s="1"/>
  <c r="M133" i="12" s="1"/>
  <c r="I133" i="12"/>
  <c r="K133" i="12"/>
  <c r="O133" i="12"/>
  <c r="Q133" i="12"/>
  <c r="V133" i="12"/>
  <c r="F135" i="12"/>
  <c r="G135" i="12" s="1"/>
  <c r="M135" i="12" s="1"/>
  <c r="I135" i="12"/>
  <c r="K135" i="12"/>
  <c r="O135" i="12"/>
  <c r="Q135" i="12"/>
  <c r="V135" i="12"/>
  <c r="F137" i="12"/>
  <c r="G137" i="12" s="1"/>
  <c r="M137" i="12" s="1"/>
  <c r="I137" i="12"/>
  <c r="K137" i="12"/>
  <c r="O137" i="12"/>
  <c r="Q137" i="12"/>
  <c r="V137" i="12"/>
  <c r="F139" i="12"/>
  <c r="G139" i="12" s="1"/>
  <c r="M139" i="12" s="1"/>
  <c r="I139" i="12"/>
  <c r="K139" i="12"/>
  <c r="O139" i="12"/>
  <c r="Q139" i="12"/>
  <c r="V139" i="12"/>
  <c r="F141" i="12"/>
  <c r="G141" i="12" s="1"/>
  <c r="M141" i="12" s="1"/>
  <c r="I141" i="12"/>
  <c r="K141" i="12"/>
  <c r="O141" i="12"/>
  <c r="Q141" i="12"/>
  <c r="V141" i="12"/>
  <c r="F144" i="12"/>
  <c r="G144" i="12" s="1"/>
  <c r="I144" i="12"/>
  <c r="I143" i="12" s="1"/>
  <c r="K144" i="12"/>
  <c r="K143" i="12" s="1"/>
  <c r="O144" i="12"/>
  <c r="O143" i="12" s="1"/>
  <c r="Q144" i="12"/>
  <c r="Q143" i="12" s="1"/>
  <c r="V144" i="12"/>
  <c r="V143" i="12" s="1"/>
  <c r="F147" i="12"/>
  <c r="G147" i="12" s="1"/>
  <c r="I147" i="12"/>
  <c r="K147" i="12"/>
  <c r="M147" i="12"/>
  <c r="O147" i="12"/>
  <c r="Q147" i="12"/>
  <c r="V147" i="12"/>
  <c r="F150" i="12"/>
  <c r="G150" i="12" s="1"/>
  <c r="M150" i="12" s="1"/>
  <c r="I150" i="12"/>
  <c r="K150" i="12"/>
  <c r="O150" i="12"/>
  <c r="Q150" i="12"/>
  <c r="V150" i="12"/>
  <c r="F152" i="12"/>
  <c r="G152" i="12" s="1"/>
  <c r="M152" i="12" s="1"/>
  <c r="I152" i="12"/>
  <c r="K152" i="12"/>
  <c r="O152" i="12"/>
  <c r="Q152" i="12"/>
  <c r="V152" i="12"/>
  <c r="F154" i="12"/>
  <c r="G154" i="12" s="1"/>
  <c r="M154" i="12" s="1"/>
  <c r="I154" i="12"/>
  <c r="K154" i="12"/>
  <c r="O154" i="12"/>
  <c r="Q154" i="12"/>
  <c r="V154" i="12"/>
  <c r="F156" i="12"/>
  <c r="G156" i="12" s="1"/>
  <c r="I156" i="12"/>
  <c r="K156" i="12"/>
  <c r="M156" i="12"/>
  <c r="O156" i="12"/>
  <c r="Q156" i="12"/>
  <c r="V156" i="12"/>
  <c r="F158" i="12"/>
  <c r="G158" i="12" s="1"/>
  <c r="M158" i="12" s="1"/>
  <c r="I158" i="12"/>
  <c r="K158" i="12"/>
  <c r="O158" i="12"/>
  <c r="Q158" i="12"/>
  <c r="V158" i="12"/>
  <c r="G160" i="12"/>
  <c r="O160" i="12"/>
  <c r="F161" i="12"/>
  <c r="G161" i="12"/>
  <c r="M161" i="12" s="1"/>
  <c r="M160" i="12" s="1"/>
  <c r="I161" i="12"/>
  <c r="I160" i="12" s="1"/>
  <c r="K161" i="12"/>
  <c r="K160" i="12" s="1"/>
  <c r="O161" i="12"/>
  <c r="Q161" i="12"/>
  <c r="Q160" i="12" s="1"/>
  <c r="V161" i="12"/>
  <c r="V160" i="12" s="1"/>
  <c r="G163" i="12"/>
  <c r="F164" i="12"/>
  <c r="G164" i="12"/>
  <c r="M164" i="12" s="1"/>
  <c r="I164" i="12"/>
  <c r="I163" i="12" s="1"/>
  <c r="K164" i="12"/>
  <c r="K163" i="12" s="1"/>
  <c r="O164" i="12"/>
  <c r="O163" i="12" s="1"/>
  <c r="Q164" i="12"/>
  <c r="Q163" i="12" s="1"/>
  <c r="V164" i="12"/>
  <c r="V163" i="12" s="1"/>
  <c r="F166" i="12"/>
  <c r="G166" i="12"/>
  <c r="M166" i="12" s="1"/>
  <c r="I166" i="12"/>
  <c r="K166" i="12"/>
  <c r="O166" i="12"/>
  <c r="Q166" i="12"/>
  <c r="V166" i="12"/>
  <c r="F168" i="12"/>
  <c r="G168" i="12"/>
  <c r="M168" i="12" s="1"/>
  <c r="I168" i="12"/>
  <c r="K168" i="12"/>
  <c r="O168" i="12"/>
  <c r="Q168" i="12"/>
  <c r="V168" i="12"/>
  <c r="F170" i="12"/>
  <c r="G170" i="12"/>
  <c r="M170" i="12" s="1"/>
  <c r="I170" i="12"/>
  <c r="K170" i="12"/>
  <c r="O170" i="12"/>
  <c r="Q170" i="12"/>
  <c r="V170" i="12"/>
  <c r="F174" i="12"/>
  <c r="G174" i="12"/>
  <c r="M174" i="12" s="1"/>
  <c r="I174" i="12"/>
  <c r="K174" i="12"/>
  <c r="O174" i="12"/>
  <c r="Q174" i="12"/>
  <c r="V174" i="12"/>
  <c r="AE177" i="12"/>
  <c r="I20" i="1"/>
  <c r="G20" i="1"/>
  <c r="E20" i="1"/>
  <c r="G19" i="1"/>
  <c r="E19" i="1"/>
  <c r="G18" i="1"/>
  <c r="E18" i="1"/>
  <c r="I17" i="1"/>
  <c r="G17" i="1"/>
  <c r="E17" i="1"/>
  <c r="G16" i="1"/>
  <c r="E16" i="1"/>
  <c r="G62" i="1"/>
  <c r="H62" i="1"/>
  <c r="I61" i="1"/>
  <c r="I19" i="1" s="1"/>
  <c r="I60" i="1"/>
  <c r="I18" i="1" s="1"/>
  <c r="I59" i="1"/>
  <c r="I58" i="1"/>
  <c r="I57" i="1"/>
  <c r="I56" i="1"/>
  <c r="I55" i="1"/>
  <c r="I54" i="1"/>
  <c r="I53" i="1"/>
  <c r="I52" i="1"/>
  <c r="I51" i="1"/>
  <c r="I50" i="1"/>
  <c r="F43" i="1"/>
  <c r="G23" i="1" s="1"/>
  <c r="G43" i="1"/>
  <c r="G25" i="1" s="1"/>
  <c r="H43" i="1"/>
  <c r="I42" i="1"/>
  <c r="I41" i="1"/>
  <c r="I40" i="1"/>
  <c r="I39" i="1"/>
  <c r="I43" i="1" s="1"/>
  <c r="I16" i="1" l="1"/>
  <c r="I21" i="1" s="1"/>
  <c r="I62" i="1"/>
  <c r="J60" i="1" s="1"/>
  <c r="A27" i="1"/>
  <c r="M69" i="13"/>
  <c r="M68" i="13" s="1"/>
  <c r="AF162" i="13"/>
  <c r="G68" i="13"/>
  <c r="M145" i="13"/>
  <c r="M144" i="13" s="1"/>
  <c r="G144" i="13"/>
  <c r="M91" i="13"/>
  <c r="M90" i="13" s="1"/>
  <c r="G90" i="13"/>
  <c r="M77" i="13"/>
  <c r="M76" i="13" s="1"/>
  <c r="G76" i="13"/>
  <c r="M147" i="13"/>
  <c r="M130" i="13"/>
  <c r="M129" i="13" s="1"/>
  <c r="G129" i="13"/>
  <c r="M98" i="13"/>
  <c r="M142" i="13"/>
  <c r="M141" i="13" s="1"/>
  <c r="M82" i="13"/>
  <c r="M81" i="13" s="1"/>
  <c r="M9" i="13"/>
  <c r="M8" i="13" s="1"/>
  <c r="G147" i="13"/>
  <c r="G98" i="13"/>
  <c r="G73" i="13"/>
  <c r="M163" i="12"/>
  <c r="M114" i="12"/>
  <c r="G85" i="12"/>
  <c r="M86" i="12"/>
  <c r="M85" i="12" s="1"/>
  <c r="G143" i="12"/>
  <c r="M95" i="12"/>
  <c r="I95" i="12"/>
  <c r="M144" i="12"/>
  <c r="M143" i="12" s="1"/>
  <c r="M66" i="12"/>
  <c r="G8" i="12"/>
  <c r="AF177" i="12"/>
  <c r="M9" i="12"/>
  <c r="M8" i="12" s="1"/>
  <c r="G95" i="12"/>
  <c r="G71" i="12"/>
  <c r="G114" i="12"/>
  <c r="G78" i="12"/>
  <c r="J41" i="1"/>
  <c r="J39" i="1"/>
  <c r="J43" i="1" s="1"/>
  <c r="J42" i="1"/>
  <c r="J40" i="1"/>
  <c r="G21" i="1"/>
  <c r="E21" i="1"/>
  <c r="J28" i="1"/>
  <c r="J26" i="1"/>
  <c r="G38" i="1"/>
  <c r="F38" i="1"/>
  <c r="J23" i="1"/>
  <c r="J24" i="1"/>
  <c r="J25" i="1"/>
  <c r="J27" i="1"/>
  <c r="E24" i="1"/>
  <c r="G24" i="1"/>
  <c r="E26" i="1"/>
  <c r="G26" i="1"/>
  <c r="J51" i="1" l="1"/>
  <c r="J59" i="1"/>
  <c r="J54" i="1"/>
  <c r="J53" i="1"/>
  <c r="J61" i="1"/>
  <c r="J56" i="1"/>
  <c r="J55" i="1"/>
  <c r="J50" i="1"/>
  <c r="J58" i="1"/>
  <c r="J57" i="1"/>
  <c r="J52" i="1"/>
  <c r="G28" i="1"/>
  <c r="G27" i="1" s="1"/>
  <c r="G29" i="1" s="1"/>
  <c r="A28" i="1"/>
  <c r="J62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Jana Matejkova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Jana Matejkova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<sst xmlns="http://schemas.openxmlformats.org/spreadsheetml/2006/main" count="1593" uniqueCount="474">
  <si>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</si>
  <si>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</si>
  <si>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</si>
  <si>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</si>
  <si>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</si>
  <si>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</si>
  <si>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</si>
  <si>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</si>
  <si>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</si>
  <si>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</si>
  <si>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</si>
  <si>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</si>
  <si>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</si>
  <si>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</si>
  <si>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</si>
  <si>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</si>
  <si>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</si>
  <si>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</si>
  <si>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</si>
  <si>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</si>
  <si>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</si>
  <si>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</si>
  <si>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</si>
  <si>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</si>
  <si>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</si>
  <si>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</si>
  <si>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</si>
  <si>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</si>
  <si>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</si>
  <si>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</si>
  <si>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</si>
  <si>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</si>
  <si>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</si>
  <si>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</si>
  <si>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</si>
  <si>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</si>
  <si>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</si>
  <si>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</si>
  <si>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</si>
  <si>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</si>
  <si>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</si>
  <si>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</si>
  <si>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</si>
  <si>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1674</t>
  </si>
  <si>
    <t>Kanalizace a vodovod Újezd u Brna,  prodloužení kanalizační stoky „DA“ a vodovodního řadu „5“</t>
  </si>
  <si>
    <t>Stavba</t>
  </si>
  <si>
    <t>1</t>
  </si>
  <si>
    <t>kanalizace + vodovod Popeláková + Nedoma</t>
  </si>
  <si>
    <t>SO-01</t>
  </si>
  <si>
    <t>kanalizační stoka DA</t>
  </si>
  <si>
    <t>SO-02</t>
  </si>
  <si>
    <t>Vodovodní řad 5</t>
  </si>
  <si>
    <t>Celkem za stavbu</t>
  </si>
  <si>
    <t>CZK</t>
  </si>
  <si>
    <t>Rekapitulace dílů</t>
  </si>
  <si>
    <t>Typ dílu</t>
  </si>
  <si>
    <t>Zemní práce</t>
  </si>
  <si>
    <t>11</t>
  </si>
  <si>
    <t>Přípravné a přídružené práce</t>
  </si>
  <si>
    <t>38</t>
  </si>
  <si>
    <t>Kompletní konstrukce</t>
  </si>
  <si>
    <t>4</t>
  </si>
  <si>
    <t>Vodorovné konstrukce</t>
  </si>
  <si>
    <t>5</t>
  </si>
  <si>
    <t>Komunikace</t>
  </si>
  <si>
    <t>8</t>
  </si>
  <si>
    <t>Trubní vedení</t>
  </si>
  <si>
    <t>87</t>
  </si>
  <si>
    <t>Potrubí z trub z plastických hmot</t>
  </si>
  <si>
    <t>89</t>
  </si>
  <si>
    <t>Ostatní konstrukce na trubním vedení</t>
  </si>
  <si>
    <t>9</t>
  </si>
  <si>
    <t>Ostatní konstrukce, bourání</t>
  </si>
  <si>
    <t>99</t>
  </si>
  <si>
    <t>Staveništní přesun hmot</t>
  </si>
  <si>
    <t>M21</t>
  </si>
  <si>
    <t>Elektromontáže</t>
  </si>
  <si>
    <t>VN</t>
  </si>
  <si>
    <t>ON</t>
  </si>
  <si>
    <t>#TypZaznamu#</t>
  </si>
  <si>
    <t>STA</t>
  </si>
  <si>
    <t>ING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</si>
  <si>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</si>
  <si>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</si>
  <si>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</si>
  <si>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</si>
  <si>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</si>
  <si>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</si>
  <si>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</si>
  <si>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</si>
  <si>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</si>
  <si>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</si>
  <si>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</si>
  <si>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</si>
  <si>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</si>
  <si>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</si>
  <si>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</si>
  <si>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</si>
  <si>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</si>
  <si>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</si>
  <si>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</si>
  <si>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</si>
  <si>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</si>
  <si>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</si>
  <si>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</si>
  <si>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</si>
  <si>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</si>
  <si>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115101201R00</t>
  </si>
  <si>
    <t>Čerpání vody na výšku do 10 m, přítok do 500 l/min</t>
  </si>
  <si>
    <t>h</t>
  </si>
  <si>
    <t>RTS 20/ I</t>
  </si>
  <si>
    <t>Práce</t>
  </si>
  <si>
    <t>POL1_1</t>
  </si>
  <si>
    <t>122*1,5</t>
  </si>
  <si>
    <t>VV</t>
  </si>
  <si>
    <t>115101301R00</t>
  </si>
  <si>
    <t>Pohotovost čerp.soupravy, výška 10 m, přítok 500 l</t>
  </si>
  <si>
    <t>den</t>
  </si>
  <si>
    <t>Odkaz na mn. položky pořadí 1 : 183,00000*0,125</t>
  </si>
  <si>
    <t>119001422R00</t>
  </si>
  <si>
    <t>Dočasné zajištění kabelů - v počtu 3 - 6 kabelů</t>
  </si>
  <si>
    <t>m</t>
  </si>
  <si>
    <t>1*1+3</t>
  </si>
  <si>
    <t>121101101R00</t>
  </si>
  <si>
    <t>Sejmutí ornice s přemístěním do 50 m</t>
  </si>
  <si>
    <t>m3</t>
  </si>
  <si>
    <t>POL1_</t>
  </si>
  <si>
    <t>48*1*0,2</t>
  </si>
  <si>
    <t>130901123RT1</t>
  </si>
  <si>
    <t>Bourání konstrukcí ze železobetonu ve vykopávkách pneumatickým kladivem</t>
  </si>
  <si>
    <t>šachta Š44 : (0,6*0,6-0,5*0,5)*pi*1,73*1</t>
  </si>
  <si>
    <t>132201211R00</t>
  </si>
  <si>
    <t>Hloubení rýh š.do 200 cm hor.3 do 100 m3,STROJNĚ</t>
  </si>
  <si>
    <t>90% strojně, 60%hor3 : 198*0,90*0,6</t>
  </si>
  <si>
    <t>132301211R00</t>
  </si>
  <si>
    <t>Hloubení rýh š.do 200 cm hor.4 do 100 m3, STROJNĚ</t>
  </si>
  <si>
    <t>90% strojně, 40%hor4 : 198*0,90*0,4</t>
  </si>
  <si>
    <t>132201209R00</t>
  </si>
  <si>
    <t>Příplatek za lepivost - hloubení rýh 200cm v hor.3</t>
  </si>
  <si>
    <t>RTS 13/ I</t>
  </si>
  <si>
    <t>Odkaz na mn. položky pořadí 6 : 106,92000*0,3</t>
  </si>
  <si>
    <t>132301209R00</t>
  </si>
  <si>
    <t>Příplatek za lepivost - hloubení rýh 200cm v hor.4</t>
  </si>
  <si>
    <t>Odkaz na mn. položky pořadí 7 : 71,28000*0,3</t>
  </si>
  <si>
    <t>139601102R00</t>
  </si>
  <si>
    <t>Ruční výkop jam, rýh a šachet v hornině tř. 3</t>
  </si>
  <si>
    <t>10% ručně, 60%hor3 : 198*0,1*0,6</t>
  </si>
  <si>
    <t>139601103R00</t>
  </si>
  <si>
    <t>Ruční výkop jam, rýh a šachet v hornině tř. 4</t>
  </si>
  <si>
    <t>10% ručně, 40%hor3 : 198*0,1*0,4</t>
  </si>
  <si>
    <t>151101101R00</t>
  </si>
  <si>
    <t>Pažení a rozepření stěn rýh - příložné - hl. do 2m</t>
  </si>
  <si>
    <t>m2</t>
  </si>
  <si>
    <t>STOKA : 198*2</t>
  </si>
  <si>
    <t>151101111R00</t>
  </si>
  <si>
    <t>Odstranění pažení stěn rýh - příložné - hl. do 2 m</t>
  </si>
  <si>
    <t>Odkaz na mn. položky pořadí 12 : 396,00000</t>
  </si>
  <si>
    <t>161101101R00</t>
  </si>
  <si>
    <t>Svislé přemístění výkopku z hor.1-4 do 2,5 m</t>
  </si>
  <si>
    <t>198*0,5</t>
  </si>
  <si>
    <t>162201102R00</t>
  </si>
  <si>
    <t>Vodorovné přemístění výkopku z hor.1-4 do 50 m</t>
  </si>
  <si>
    <t>zpětný zásyp : 48*0,5</t>
  </si>
  <si>
    <t>162701105R00</t>
  </si>
  <si>
    <t>Vodorovné přemístění výkopku z hor.1-4 do 10000 m</t>
  </si>
  <si>
    <t>celkový výkopek : 198</t>
  </si>
  <si>
    <t>odečet komunikace : -70*0,35</t>
  </si>
  <si>
    <t>odečet zpětného zásypu : -48*0,5</t>
  </si>
  <si>
    <t>171201201R00</t>
  </si>
  <si>
    <t>Uložení sypaniny na skl.-modelace na výšku přes 2m</t>
  </si>
  <si>
    <t>Odkaz na mn. položky pořadí 16 : 149,50000</t>
  </si>
  <si>
    <t>174101101R00</t>
  </si>
  <si>
    <t>Zásyp jam, rýh, šachet se zhutněním</t>
  </si>
  <si>
    <t>včetně strojního přemístění materiálu pro zásyp ze vzdálenosti do 10 m od okraje zásypu</t>
  </si>
  <si>
    <t>POP</t>
  </si>
  <si>
    <t>celk výkopek : 198</t>
  </si>
  <si>
    <t>odečet lože stok : -0,1*1*122</t>
  </si>
  <si>
    <t>odečet obsypu stok : -0,62*1*122</t>
  </si>
  <si>
    <t>odečet komunikace : -0,35*1*70</t>
  </si>
  <si>
    <t>odečet lože přípojek : -0,1*1,0*2</t>
  </si>
  <si>
    <t>odečet obsypu přípojek : -0,45*1,0*2</t>
  </si>
  <si>
    <t>175101201R00</t>
  </si>
  <si>
    <t>Obsyp objektu bez prohození sypaniny</t>
  </si>
  <si>
    <t>stoka : 0,62*1*122</t>
  </si>
  <si>
    <t>přípojky dopojené : (0,45*1,0*2)</t>
  </si>
  <si>
    <t>odečet potrubí stoky : -(0,175*0,175)*pi*122</t>
  </si>
  <si>
    <t>odečet potrubí přípojek : -(0,075*0,075)*pi*2</t>
  </si>
  <si>
    <t>181301101R00</t>
  </si>
  <si>
    <t>Rozprostření ornice, rovina, tl. do 10 cm do 500m2</t>
  </si>
  <si>
    <t>199000005R00</t>
  </si>
  <si>
    <t>Poplatek za skládku zeminy 1- 4</t>
  </si>
  <si>
    <t>t</t>
  </si>
  <si>
    <t>Odkaz na mn. položky pořadí 17 : 149,50000*2</t>
  </si>
  <si>
    <t>58337320R</t>
  </si>
  <si>
    <t>Štěrkopísek frakce 0-8 C</t>
  </si>
  <si>
    <t>SPCM</t>
  </si>
  <si>
    <t>Specifikace</t>
  </si>
  <si>
    <t>POL3_</t>
  </si>
  <si>
    <t>Odkaz na mn. položky pořadí 19 : 64,76688*2</t>
  </si>
  <si>
    <t>58337345R</t>
  </si>
  <si>
    <t>Štěrkopísek frakce 0-32 C</t>
  </si>
  <si>
    <t>Odkaz na mn. položky pořadí 18 : 84,56000*2</t>
  </si>
  <si>
    <t>zpětný zásyp pod polem : -48*0,2*2</t>
  </si>
  <si>
    <t>113107315R00</t>
  </si>
  <si>
    <t>Odstranění podkladu pl. 50 m2,kam.těžené tl.15 cm</t>
  </si>
  <si>
    <t>štěrková komunikace : 10</t>
  </si>
  <si>
    <t>113107525R00</t>
  </si>
  <si>
    <t>Odstranění podkladu pl. 50 m2,kam.drcené tl.25 cm</t>
  </si>
  <si>
    <t>Odkaz na mn. položky pořadí 24 : 10,00000</t>
  </si>
  <si>
    <t>388129210R00</t>
  </si>
  <si>
    <t>Montáž dílců prefa. kanálů ze ŽB tvaru U do 1 t</t>
  </si>
  <si>
    <t>kus</t>
  </si>
  <si>
    <t>kabely : 1</t>
  </si>
  <si>
    <t>28350401R</t>
  </si>
  <si>
    <t>Žlab kabelový PVC ZEKAN 1 100x100x2000 mm s víkem</t>
  </si>
  <si>
    <t>křížení : 1</t>
  </si>
  <si>
    <t>3457114741R</t>
  </si>
  <si>
    <t>Trubka kabelová chránička KOPOHALF 06160/2</t>
  </si>
  <si>
    <t>souběh cetin : 3</t>
  </si>
  <si>
    <t>451573111R00</t>
  </si>
  <si>
    <t>Lože pod potrubí ze štěrkopísku do 63 mm</t>
  </si>
  <si>
    <t>stoka : 1*0,1*122</t>
  </si>
  <si>
    <t>451576111R00</t>
  </si>
  <si>
    <t>Podkladní vrstva ze štěrkopísku do 20 cm</t>
  </si>
  <si>
    <t>pod šachty-DN1000 : 1,1*1,1*pi*5</t>
  </si>
  <si>
    <t>452311131R00</t>
  </si>
  <si>
    <t>Desky podkladní pod potrubí z betonu C 12/15</t>
  </si>
  <si>
    <t>šachty DN1000 : 0,8*0,8*pi*0,10*5</t>
  </si>
  <si>
    <t>564761111R00</t>
  </si>
  <si>
    <t>Podklad z kameniva drceného vel.32-63 mm,tl. 20 cm</t>
  </si>
  <si>
    <t>Odkaz na mn. položky pořadí 25 : 10,00000</t>
  </si>
  <si>
    <t>nový štěrkový povrch : 64</t>
  </si>
  <si>
    <t>564851111R00</t>
  </si>
  <si>
    <t>Podklad ze štěrkodrti po zhutnění tloušťky 15 cm</t>
  </si>
  <si>
    <t>831263195R00</t>
  </si>
  <si>
    <t>Příplatek za zřízení kanal. přípojky DN 100 - 300</t>
  </si>
  <si>
    <t>kan. přípojky : 2</t>
  </si>
  <si>
    <t>871313121R00</t>
  </si>
  <si>
    <t>Montáž trub z plastu, gumový kroužek, DN 150</t>
  </si>
  <si>
    <t>přípojky : 2</t>
  </si>
  <si>
    <t>871373121R00</t>
  </si>
  <si>
    <t>Montáž trub z plastu, gumový kroužek, DN 300</t>
  </si>
  <si>
    <t>stoka : 122</t>
  </si>
  <si>
    <t>877313123R00</t>
  </si>
  <si>
    <t>Montáž tvarovek jednoos. plast. gum.kroužek DN 150</t>
  </si>
  <si>
    <t>koleno : 2</t>
  </si>
  <si>
    <t>286111943R</t>
  </si>
  <si>
    <t>Trubka kanalizační PVC Rehau Awaduct SN12 DN 300/6000, hladká hladká, s hrdlem, červenohnědá</t>
  </si>
  <si>
    <t>CIKO s.r.o.</t>
  </si>
  <si>
    <t>(122-5)/6</t>
  </si>
  <si>
    <t>3% na prořez : 20*0,03</t>
  </si>
  <si>
    <t>28611260.AR</t>
  </si>
  <si>
    <t>Trubka kanalizační KGEM SN 8 PVC 160x4,7x1000</t>
  </si>
  <si>
    <t>2</t>
  </si>
  <si>
    <t>28651662.AR</t>
  </si>
  <si>
    <t>Koleno kanalizační KGB 160/ 45° PVC</t>
  </si>
  <si>
    <t>POL3_1</t>
  </si>
  <si>
    <t>Odkaz na mn. položky pořadí 37 : 2,00000</t>
  </si>
  <si>
    <t>55291207R</t>
  </si>
  <si>
    <t>Spojka standardní FLEX-SEAL SC 310</t>
  </si>
  <si>
    <t/>
  </si>
  <si>
    <t>55291207VL</t>
  </si>
  <si>
    <t>Spojka standardní FLEX-SEAL SC 165</t>
  </si>
  <si>
    <t>Vlastní</t>
  </si>
  <si>
    <t>Indiv</t>
  </si>
  <si>
    <t>892855114R00</t>
  </si>
  <si>
    <t>Kontrola kanalizace TV kamerou do 200 m</t>
  </si>
  <si>
    <t>Odkaz na mn. položky pořadí 46 : 122,00000</t>
  </si>
  <si>
    <t>894411221R00</t>
  </si>
  <si>
    <t>Zřízení šachet z dílců, dno kamen., potrubí DN 300</t>
  </si>
  <si>
    <t>DN1000 : 5</t>
  </si>
  <si>
    <t>899103111R00</t>
  </si>
  <si>
    <t>Osazení poklopu s rámem do 150 kg</t>
  </si>
  <si>
    <t>721290113R00</t>
  </si>
  <si>
    <t>Zkouška těsnosti kanalizace vodou DN 300</t>
  </si>
  <si>
    <t>122</t>
  </si>
  <si>
    <t>59224150R</t>
  </si>
  <si>
    <t>Skruž TBS-Q 1000/250/120 SP</t>
  </si>
  <si>
    <t>3</t>
  </si>
  <si>
    <t>59224152R</t>
  </si>
  <si>
    <t>Skruž TBS-Q 1000/500/120/SP</t>
  </si>
  <si>
    <t>59224174.AR</t>
  </si>
  <si>
    <t>Prstenec vyrovnávací TBW-Q 625/40/120</t>
  </si>
  <si>
    <t>59224175R</t>
  </si>
  <si>
    <t>Prstenec vyrovnávací TBW-Q 625/60/120</t>
  </si>
  <si>
    <t>59224177R</t>
  </si>
  <si>
    <t>Prstenec vyrovnávací TBW-Q 625/100/120</t>
  </si>
  <si>
    <t>59224354R</t>
  </si>
  <si>
    <t>Deska zákrytová TZK-Q.1 100-63/17</t>
  </si>
  <si>
    <t>59224366.AR</t>
  </si>
  <si>
    <t>Dno šachetní přímé TBZ-Q.1 100/60 V max. 40</t>
  </si>
  <si>
    <t>59224373.AR</t>
  </si>
  <si>
    <t>Těsnění elastom pro šach díly EMT - DN 1000</t>
  </si>
  <si>
    <t>22</t>
  </si>
  <si>
    <t>59610400R</t>
  </si>
  <si>
    <t>Cihla kanalizační klinker plná NF.K 240x115x71</t>
  </si>
  <si>
    <t>10*5</t>
  </si>
  <si>
    <t>KASIT</t>
  </si>
  <si>
    <t xml:space="preserve">Poklop KASI KDB 91B EUROPA s čepem s litinovo-bet. rámem </t>
  </si>
  <si>
    <t>979099151T00</t>
  </si>
  <si>
    <t>Poplatek za skádku kameniva s příměsí 5%</t>
  </si>
  <si>
    <t xml:space="preserve">t     </t>
  </si>
  <si>
    <t>Kalkul</t>
  </si>
  <si>
    <t>Odkaz na mn. položky pořadí 25 : 10,00000*0,55</t>
  </si>
  <si>
    <t>Odkaz na mn. položky pořadí 24 : 10,00000*0,33</t>
  </si>
  <si>
    <t>979082213R00</t>
  </si>
  <si>
    <t>Vodorovná doprava suti po suchu do 1 km</t>
  </si>
  <si>
    <t>979082219R00</t>
  </si>
  <si>
    <t>Příplatek za dopravu suti po suchu za další 1 km</t>
  </si>
  <si>
    <t>Odkaz na mn. položky pořadí 58 : 8,80000*25</t>
  </si>
  <si>
    <t>979087212R00</t>
  </si>
  <si>
    <t>Nakládání suti na dopravní prostředky</t>
  </si>
  <si>
    <t>Odkaz na mn. položky pořadí 58 : 8,80000</t>
  </si>
  <si>
    <t>979087213R00</t>
  </si>
  <si>
    <t>Nakládání vybouraných hmot na dopravní prostředky</t>
  </si>
  <si>
    <t>Odkaz na mn. položky pořadí 5 : 0,59784*2,5</t>
  </si>
  <si>
    <t>979990108R00</t>
  </si>
  <si>
    <t>Poplatek za skládku suti - železobeton</t>
  </si>
  <si>
    <t>Odkaz na mn. položky pořadí 61 : 1,49461</t>
  </si>
  <si>
    <t>979093111R00</t>
  </si>
  <si>
    <t>Uložení suti na skládku bez zhutnění</t>
  </si>
  <si>
    <t>998276101R00</t>
  </si>
  <si>
    <t>Přesun hmot, trubní vedení plastová, otevř. výkop</t>
  </si>
  <si>
    <t>Přesun hmot</t>
  </si>
  <si>
    <t>POL7_</t>
  </si>
  <si>
    <t>na vzdálenost 15 m od hrany výkopu nebo od okraje šachty</t>
  </si>
  <si>
    <t>930000001T00</t>
  </si>
  <si>
    <t>Geodetické zaměření skutečného stavu</t>
  </si>
  <si>
    <t>kompl</t>
  </si>
  <si>
    <t>VRN</t>
  </si>
  <si>
    <t>POL99_8</t>
  </si>
  <si>
    <t>930000003T00</t>
  </si>
  <si>
    <t>Dopravní značení</t>
  </si>
  <si>
    <t>930000004T00</t>
  </si>
  <si>
    <t>Poplatky za vstupy na pozemky</t>
  </si>
  <si>
    <t>930000005T00</t>
  </si>
  <si>
    <t xml:space="preserve">Vytýčení sítí </t>
  </si>
  <si>
    <t>sdělovací vedení O2 : 1</t>
  </si>
  <si>
    <t>NN : 1</t>
  </si>
  <si>
    <t>VO : 1</t>
  </si>
  <si>
    <t>930000008T00</t>
  </si>
  <si>
    <t>Geometrický plán pro zřízení služebnosti (v rozsahu  věřené sítě-12 paré)</t>
  </si>
  <si>
    <t>SUM</t>
  </si>
  <si>
    <t>Poznámky uchazeče k zadání</t>
  </si>
  <si>
    <t>POPUZIV</t>
  </si>
  <si>
    <t>END</t>
  </si>
  <si>
    <t>111301111R00</t>
  </si>
  <si>
    <t>Sejmutí drnu tl. do 10 cm, s přemístěním do 50 m</t>
  </si>
  <si>
    <t>132*0,8</t>
  </si>
  <si>
    <t>210*1,5</t>
  </si>
  <si>
    <t>Odkaz na mn. položky pořadí 2 : 315,00000*0,125</t>
  </si>
  <si>
    <t>119001411R00</t>
  </si>
  <si>
    <t>Dočasné zajištění beton.a plast. potrubí do DN 200</t>
  </si>
  <si>
    <t>přípojka kan : 3</t>
  </si>
  <si>
    <t>přípojka plyn : 1</t>
  </si>
  <si>
    <t>119001421R00</t>
  </si>
  <si>
    <t>Dočasné zajištění kabelů - do počtu 3 kabelů</t>
  </si>
  <si>
    <t>cetin : 1*1</t>
  </si>
  <si>
    <t>PŘÍPOJKA NN : 1*1</t>
  </si>
  <si>
    <t>132*0,8*0,3</t>
  </si>
  <si>
    <t>60%hor. 3, 90% strojně : 0,9*0,6*236</t>
  </si>
  <si>
    <t>40% hor.4, 90% strojně : 0,4*0,9*236</t>
  </si>
  <si>
    <t>Odkaz na mn. položky pořadí 7 : 127,44000*0,3</t>
  </si>
  <si>
    <t>Odkaz na mn. položky pořadí 8 : 84,96000*0,3</t>
  </si>
  <si>
    <t>(10%ručně, 60% hor.3) : 0,10*0,6*236</t>
  </si>
  <si>
    <t>(10%ručně, 40% hor.4) : 0,10*0,4*236</t>
  </si>
  <si>
    <t>Pažení a rozepření stěn rýh - příložné - hl.do 2 m</t>
  </si>
  <si>
    <t>295*2</t>
  </si>
  <si>
    <t>Odkaz na mn. položky pořadí 13 : 590,00000</t>
  </si>
  <si>
    <t>řad : 236*0,5</t>
  </si>
  <si>
    <t>celkový výkop : 236</t>
  </si>
  <si>
    <t>ODEČET POD KOMUNIKACÍ : -(62+16)*0,8*1,4</t>
  </si>
  <si>
    <t>KOMUNIKACE-ŠTĚRK : (62+16)*0,8*1,4</t>
  </si>
  <si>
    <t>Odkaz na mn. položky pořadí 17 : 87,36000</t>
  </si>
  <si>
    <t>celkový výkopek : 236</t>
  </si>
  <si>
    <t>odečet obsypu : -132*0,8*0,2</t>
  </si>
  <si>
    <t>odečet obsypu pod komunikací : -(62+16)*0,8*0,4</t>
  </si>
  <si>
    <t>175101101R00</t>
  </si>
  <si>
    <t>Obsyp potrubí bez prohození sypaniny</t>
  </si>
  <si>
    <t>POD KOMUNIKACÍ : 210*0,8*0,4</t>
  </si>
  <si>
    <t>175101109R00</t>
  </si>
  <si>
    <t>Příplatek za prohození sypaniny pro obsyp potrubí</t>
  </si>
  <si>
    <t>řady : 0,4*0,8*210</t>
  </si>
  <si>
    <t>odečet potrubí : -0,045*0,045*pi*210</t>
  </si>
  <si>
    <t>180401211R00</t>
  </si>
  <si>
    <t>Založení trávníku lučního výsevem v rovině</t>
  </si>
  <si>
    <t>Odkaz na mn. položky pořadí 1 : 105,60000</t>
  </si>
  <si>
    <t>Odkaz na mn. položky pořadí 17 : 87,36000*2</t>
  </si>
  <si>
    <t>00572400R</t>
  </si>
  <si>
    <t>Směs travní parková I. běžná zátěž PROFI á 25 kg</t>
  </si>
  <si>
    <t>kg</t>
  </si>
  <si>
    <t>50</t>
  </si>
  <si>
    <t>Odkaz na mn. položky pořadí 20 : 67,20000*2</t>
  </si>
  <si>
    <t>zásyp pod komunikací : (16+62)*0,65*0,8*2</t>
  </si>
  <si>
    <t>113107520R00</t>
  </si>
  <si>
    <t>Odstranění podkladu pl. 50 m2,kam.drcené tl.20 cm</t>
  </si>
  <si>
    <t>výkop štěrk : 16*0,8</t>
  </si>
  <si>
    <t>Odkaz na mn. položky pořadí 27 : 12,80000</t>
  </si>
  <si>
    <t>210*0,8*0,1</t>
  </si>
  <si>
    <t>(16+62)*0,8</t>
  </si>
  <si>
    <t>Odkaz na mn. položky pořadí 30 : 62,40000</t>
  </si>
  <si>
    <t>871251121R00</t>
  </si>
  <si>
    <t>Montáž trubek polyetylenových ve výkopu d 90 mm</t>
  </si>
  <si>
    <t>211</t>
  </si>
  <si>
    <t>877242121R00</t>
  </si>
  <si>
    <t>Přirážka za 1 spoj elektrotvarovky d 90 mm</t>
  </si>
  <si>
    <t>11*2</t>
  </si>
  <si>
    <t>892241111R00</t>
  </si>
  <si>
    <t>Tlaková zkouška vodovodního potrubí DN 80</t>
  </si>
  <si>
    <t>892273111R00</t>
  </si>
  <si>
    <t>Desinfekce vodovodního potrubí DN 125</t>
  </si>
  <si>
    <t>Odkaz na mn. položky pořadí 34 : 211,00000</t>
  </si>
  <si>
    <t>28613765R</t>
  </si>
  <si>
    <t>Trubka tlaková PE HD (PE100) d 90 x 5,4 mm PN 10</t>
  </si>
  <si>
    <t>3% prořez : 211*0,03</t>
  </si>
  <si>
    <t>28653599R</t>
  </si>
  <si>
    <t>Nákružek lemový tlakový PE HD (lPE) d 110 mm</t>
  </si>
  <si>
    <t>286543691R</t>
  </si>
  <si>
    <t>Příruba volná k lemovému nákružku d110/DN100mm PPR</t>
  </si>
  <si>
    <t>891241111R00</t>
  </si>
  <si>
    <t>Montáž vodovodních šoupátek ve výkopu DN 80</t>
  </si>
  <si>
    <t>891247111R00</t>
  </si>
  <si>
    <t>Montáž hydrantů podzemních DN 80</t>
  </si>
  <si>
    <t>899401112R00</t>
  </si>
  <si>
    <t>Osazení poklopů litinových šoupátkových</t>
  </si>
  <si>
    <t>š : 3</t>
  </si>
  <si>
    <t>899401113R00</t>
  </si>
  <si>
    <t>Osazení poklopů litinových hydrantových</t>
  </si>
  <si>
    <t>H : 2</t>
  </si>
  <si>
    <t>28613032.MR</t>
  </si>
  <si>
    <t>Koleno 30° d 110 mm PE 100 +GF+</t>
  </si>
  <si>
    <t>28613106.MR</t>
  </si>
  <si>
    <t>Elektrospojka d  90 mm SDR 11 PE 100 ELGEF Plus</t>
  </si>
  <si>
    <t>286536142VL</t>
  </si>
  <si>
    <t>Oblouk 60° /SDR 11/ d 110, PE 100 RC</t>
  </si>
  <si>
    <t>286536182R</t>
  </si>
  <si>
    <t>Oblouk 11° PE100 RC SDR17 typ L  110 x 6,6 mm PE100 RC tvarovka, svařování na tupo, barva černá</t>
  </si>
  <si>
    <t>42200751</t>
  </si>
  <si>
    <t>RAMBO poklop uliční šoupátkový TYP 504</t>
  </si>
  <si>
    <t>Š : 3</t>
  </si>
  <si>
    <t>42224356R</t>
  </si>
  <si>
    <t>Šoupátko S20-118-610 PN 10  DN 80(EKO-Plus005)</t>
  </si>
  <si>
    <t>422911622R</t>
  </si>
  <si>
    <t>Souprava zemní PATENTplus typ AT, DN 65-80 krycí hloubka Rd 1,2 až 1,8 m</t>
  </si>
  <si>
    <t>42291452R</t>
  </si>
  <si>
    <t>Poklop litinový 522 - hydrantový DN 80</t>
  </si>
  <si>
    <t>422935303R</t>
  </si>
  <si>
    <t>HAWLE spojka Synoflex 7974, DN 80, PN 16 voda + kanál</t>
  </si>
  <si>
    <t>5526009702R</t>
  </si>
  <si>
    <t>Koleno patkové přírubové dlouhé DN80mm</t>
  </si>
  <si>
    <t>552700703R</t>
  </si>
  <si>
    <t>Odbočka přírub. T - NATURAL DN 80x80 PN 10-40</t>
  </si>
  <si>
    <t>979087112R00</t>
  </si>
  <si>
    <t>Odkaz na mn. položky pořadí 55 : 12,67200</t>
  </si>
  <si>
    <t>Odkaz na mn. položky pořadí 28 : 12,80000*0,55</t>
  </si>
  <si>
    <t>Odkaz na mn. položky pořadí 27 : 12,80000*0,44</t>
  </si>
  <si>
    <t>Odkaz na mn. položky pořadí 55 : 12,67200*10</t>
  </si>
  <si>
    <t>979099152</t>
  </si>
  <si>
    <t>Poplatek za skládku kameniva s příměsí do 5%</t>
  </si>
  <si>
    <t>34176510R</t>
  </si>
  <si>
    <t>vodič - kabel CYKY-O 2x4</t>
  </si>
  <si>
    <t>211*2</t>
  </si>
  <si>
    <t>Geodetické zaměření skutečného stavu na podkladu katastrální mapy (3 paré+3CD)</t>
  </si>
  <si>
    <t>Poplatky za pronájem pozemků</t>
  </si>
  <si>
    <t>Vytýčení sítí</t>
  </si>
  <si>
    <t>soubor</t>
  </si>
  <si>
    <t>EON : 1</t>
  </si>
  <si>
    <t>VAK : 1</t>
  </si>
  <si>
    <t>RWE : 1</t>
  </si>
  <si>
    <t>CETIN : 1</t>
  </si>
  <si>
    <t>930000009T00</t>
  </si>
  <si>
    <t>Geometrický plán pro zřízení služebnosti pro veřejné sítě vč.tabulky záboru VB(12 paré)</t>
  </si>
  <si>
    <t>930000003T</t>
  </si>
  <si>
    <t>dopravní značení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</si>
</sst>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8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8" xfId="0" applyNumberFormat="1" applyFont="1" applyFill="1" applyBorder="1" applyAlignment="1">
      <alignment horizontal="center" vertical="center"/>
    </xf>
    <xf numFmtId="4" fontId="7" fillId="3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4" fontId="17" fillId="0" borderId="41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9" fillId="0" borderId="18" xfId="0" applyNumberFormat="1" applyFont="1" applyBorder="1" applyAlignment="1">
      <alignment vertical="top" wrapTex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4" fontId="17" fillId="0" borderId="44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49" fontId="17" fillId="0" borderId="41" xfId="0" quotePrefix="1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F17" sqref="F17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G33" sqref="G3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7"/>
      <c r="E11" s="127"/>
      <c r="F11" s="127"/>
      <c r="G11" s="127"/>
      <c r="H11" s="18" t="s">
        <v>42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36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 t="s">
        <v>32</v>
      </c>
      <c r="F15" s="87"/>
      <c r="G15" s="88" t="s">
        <v>33</v>
      </c>
      <c r="H15" s="88"/>
      <c r="I15" s="88" t="s">
        <v>31</v>
      </c>
      <c r="J15" s="89"/>
    </row>
    <row r="16" spans="1:15" ht="23.25" customHeight="1" x14ac:dyDescent="0.2">
      <c r="A16" s="197" t="s">
        <v>26</v>
      </c>
      <c r="B16" s="38" t="s">
        <v>26</v>
      </c>
      <c r="C16" s="62"/>
      <c r="D16" s="63"/>
      <c r="E16" s="83">
        <f>SUMIF(F50:F61,A16,G50:G61)+SUMIF(F50:F61,"PSU",G50:G61)</f>
        <v>0</v>
      </c>
      <c r="F16" s="84"/>
      <c r="G16" s="83">
        <f>SUMIF(F50:F61,A16,H50:H61)+SUMIF(F50:F61,"PSU",H50:H61)</f>
        <v>0</v>
      </c>
      <c r="H16" s="84"/>
      <c r="I16" s="83">
        <f>SUMIF(F50:F61,A16,I50:I61)+SUMIF(F50:F61,"PSU",I50:I61)</f>
        <v>0</v>
      </c>
      <c r="J16" s="85"/>
    </row>
    <row r="17" spans="1:10" ht="23.25" customHeight="1" x14ac:dyDescent="0.2">
      <c r="A17" s="197" t="s">
        <v>27</v>
      </c>
      <c r="B17" s="38" t="s">
        <v>27</v>
      </c>
      <c r="C17" s="62"/>
      <c r="D17" s="63"/>
      <c r="E17" s="83">
        <f>SUMIF(F50:F61,A17,G50:G61)</f>
        <v>0</v>
      </c>
      <c r="F17" s="84"/>
      <c r="G17" s="83">
        <f>SUMIF(F50:F61,A17,H50:H61)</f>
        <v>0</v>
      </c>
      <c r="H17" s="84"/>
      <c r="I17" s="83">
        <f>SUMIF(F50:F61,A17,I50:I61)</f>
        <v>0</v>
      </c>
      <c r="J17" s="85"/>
    </row>
    <row r="18" spans="1:10" ht="23.25" customHeight="1" x14ac:dyDescent="0.2">
      <c r="A18" s="197" t="s">
        <v>28</v>
      </c>
      <c r="B18" s="38" t="s">
        <v>28</v>
      </c>
      <c r="C18" s="62"/>
      <c r="D18" s="63"/>
      <c r="E18" s="83">
        <f>SUMIF(F50:F61,A18,G50:G61)</f>
        <v>0</v>
      </c>
      <c r="F18" s="84"/>
      <c r="G18" s="83">
        <f>SUMIF(F50:F61,A18,H50:H61)</f>
        <v>0</v>
      </c>
      <c r="H18" s="84"/>
      <c r="I18" s="83">
        <f>SUMIF(F50:F61,A18,I50:I61)</f>
        <v>0</v>
      </c>
      <c r="J18" s="85"/>
    </row>
    <row r="19" spans="1:10" ht="23.25" customHeight="1" x14ac:dyDescent="0.2">
      <c r="A19" s="197" t="s">
        <v>77</v>
      </c>
      <c r="B19" s="38" t="s">
        <v>29</v>
      </c>
      <c r="C19" s="62"/>
      <c r="D19" s="63"/>
      <c r="E19" s="83">
        <f>SUMIF(F50:F61,A19,G50:G61)</f>
        <v>0</v>
      </c>
      <c r="F19" s="84"/>
      <c r="G19" s="83">
        <f>SUMIF(F50:F61,A19,H50:H61)</f>
        <v>0</v>
      </c>
      <c r="H19" s="84"/>
      <c r="I19" s="83">
        <f>SUMIF(F50:F61,A19,I50:I61)</f>
        <v>0</v>
      </c>
      <c r="J19" s="85"/>
    </row>
    <row r="20" spans="1:10" ht="23.25" customHeight="1" x14ac:dyDescent="0.2">
      <c r="A20" s="197" t="s">
        <v>78</v>
      </c>
      <c r="B20" s="38" t="s">
        <v>30</v>
      </c>
      <c r="C20" s="62"/>
      <c r="D20" s="63"/>
      <c r="E20" s="83">
        <f>SUMIF(F50:F61,A20,G50:G61)</f>
        <v>0</v>
      </c>
      <c r="F20" s="84"/>
      <c r="G20" s="83">
        <f>SUMIF(F50:F61,A20,H50:H61)</f>
        <v>0</v>
      </c>
      <c r="H20" s="84"/>
      <c r="I20" s="83">
        <f>SUMIF(F50:F61,A20,I50:I61)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>
        <f>SUM(E16:F20)</f>
        <v>0</v>
      </c>
      <c r="F21" s="91"/>
      <c r="G21" s="90">
        <f>SUM(G16:H20)</f>
        <v>0</v>
      </c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7" t="s">
        <v>25</v>
      </c>
      <c r="C28" s="168"/>
      <c r="D28" s="168"/>
      <c r="E28" s="169"/>
      <c r="F28" s="170"/>
      <c r="G28" s="171">
        <f>A27</f>
        <v>0</v>
      </c>
      <c r="H28" s="171"/>
      <c r="I28" s="171"/>
      <c r="J28" s="172" t="str">
        <f t="shared" si="0"/>
        <v>CZK</v>
      </c>
    </row>
    <row r="29" spans="1:10" ht="27.75" hidden="1" customHeight="1" thickBot="1" x14ac:dyDescent="0.25">
      <c r="A29" s="2"/>
      <c r="B29" s="167" t="s">
        <v>37</v>
      </c>
      <c r="C29" s="173"/>
      <c r="D29" s="173"/>
      <c r="E29" s="173"/>
      <c r="F29" s="174"/>
      <c r="G29" s="175">
        <f>ZakladDPHSni+DPHSni+ZakladDPHZakl+DPHZakl+Zaokrouhleni</f>
        <v>0</v>
      </c>
      <c r="H29" s="175"/>
      <c r="I29" s="175"/>
      <c r="J29" s="176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6" t="s">
        <v>17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customHeight="1" x14ac:dyDescent="0.2">
      <c r="A38" s="135" t="s">
        <v>39</v>
      </c>
      <c r="B38" s="140" t="s">
        <v>18</v>
      </c>
      <c r="C38" s="141" t="s">
        <v>6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5">
        <v>1</v>
      </c>
      <c r="B39" s="146" t="s">
        <v>45</v>
      </c>
      <c r="C39" s="147"/>
      <c r="D39" s="147"/>
      <c r="E39" s="147"/>
      <c r="F39" s="148">
        <f>'1 SO-01 Pol'!AE177+'1 SO-02 Pol'!AE162</f>
        <v>0</v>
      </c>
      <c r="G39" s="149">
        <f>'1 SO-01 Pol'!AF177+'1 SO-02 Pol'!AF162</f>
        <v>0</v>
      </c>
      <c r="H39" s="150"/>
      <c r="I39" s="151">
        <f>F39+G39+H39</f>
        <v>0</v>
      </c>
      <c r="J39" s="152" t="str">
        <f>IF(CenaCelkemVypocet=0,"",I39/CenaCelkemVypocet*100)</f>
        <v/>
      </c>
    </row>
    <row r="40" spans="1:10" ht="25.5" customHeight="1" x14ac:dyDescent="0.2">
      <c r="A40" s="135">
        <v>2</v>
      </c>
      <c r="B40" s="153" t="s">
        <v>46</v>
      </c>
      <c r="C40" s="154" t="s">
        <v>47</v>
      </c>
      <c r="D40" s="154"/>
      <c r="E40" s="154"/>
      <c r="F40" s="155">
        <f>'1 SO-01 Pol'!AE177+'1 SO-02 Pol'!AE162</f>
        <v>0</v>
      </c>
      <c r="G40" s="156">
        <f>'1 SO-01 Pol'!AF177+'1 SO-02 Pol'!AF162</f>
        <v>0</v>
      </c>
      <c r="H40" s="156"/>
      <c r="I40" s="157">
        <f>F40+G40+H40</f>
        <v>0</v>
      </c>
      <c r="J40" s="158" t="str">
        <f>IF(CenaCelkemVypocet=0,"",I40/CenaCelkemVypocet*100)</f>
        <v/>
      </c>
    </row>
    <row r="41" spans="1:10" ht="25.5" customHeight="1" x14ac:dyDescent="0.2">
      <c r="A41" s="135">
        <v>3</v>
      </c>
      <c r="B41" s="159" t="s">
        <v>48</v>
      </c>
      <c r="C41" s="147" t="s">
        <v>49</v>
      </c>
      <c r="D41" s="147"/>
      <c r="E41" s="147"/>
      <c r="F41" s="160">
        <f>'1 SO-01 Pol'!AE177</f>
        <v>0</v>
      </c>
      <c r="G41" s="150">
        <f>'1 SO-01 Pol'!AF177</f>
        <v>0</v>
      </c>
      <c r="H41" s="150"/>
      <c r="I41" s="151">
        <f>F41+G41+H41</f>
        <v>0</v>
      </c>
      <c r="J41" s="152" t="str">
        <f>IF(CenaCelkemVypocet=0,"",I41/CenaCelkemVypocet*100)</f>
        <v/>
      </c>
    </row>
    <row r="42" spans="1:10" ht="25.5" customHeight="1" x14ac:dyDescent="0.2">
      <c r="A42" s="135">
        <v>3</v>
      </c>
      <c r="B42" s="159" t="s">
        <v>50</v>
      </c>
      <c r="C42" s="147" t="s">
        <v>51</v>
      </c>
      <c r="D42" s="147"/>
      <c r="E42" s="147"/>
      <c r="F42" s="160">
        <f>'1 SO-02 Pol'!AE162</f>
        <v>0</v>
      </c>
      <c r="G42" s="150">
        <f>'1 SO-02 Pol'!AF162</f>
        <v>0</v>
      </c>
      <c r="H42" s="150"/>
      <c r="I42" s="151">
        <f>F42+G42+H42</f>
        <v>0</v>
      </c>
      <c r="J42" s="152" t="str">
        <f>IF(CenaCelkemVypocet=0,"",I42/CenaCelkemVypocet*100)</f>
        <v/>
      </c>
    </row>
    <row r="43" spans="1:10" ht="25.5" customHeight="1" x14ac:dyDescent="0.2">
      <c r="A43" s="135"/>
      <c r="B43" s="161" t="s">
        <v>52</v>
      </c>
      <c r="C43" s="162"/>
      <c r="D43" s="162"/>
      <c r="E43" s="162"/>
      <c r="F43" s="163">
        <f>SUMIF(A39:A42,"=1",F39:F42)</f>
        <v>0</v>
      </c>
      <c r="G43" s="164">
        <f>SUMIF(A39:A42,"=1",G39:G42)</f>
        <v>0</v>
      </c>
      <c r="H43" s="164">
        <f>SUMIF(A39:A42,"=1",H39:H42)</f>
        <v>0</v>
      </c>
      <c r="I43" s="165">
        <f>SUMIF(A39:A42,"=1",I39:I42)</f>
        <v>0</v>
      </c>
      <c r="J43" s="166">
        <f>SUMIF(A39:A42,"=1",J39:J42)</f>
        <v>0</v>
      </c>
    </row>
    <row r="47" spans="1:10" ht="15.75" x14ac:dyDescent="0.25">
      <c r="B47" s="177" t="s">
        <v>54</v>
      </c>
    </row>
    <row r="49" spans="1:10" ht="25.5" customHeight="1" x14ac:dyDescent="0.2">
      <c r="A49" s="179"/>
      <c r="B49" s="182" t="s">
        <v>18</v>
      </c>
      <c r="C49" s="182" t="s">
        <v>6</v>
      </c>
      <c r="D49" s="183"/>
      <c r="E49" s="183"/>
      <c r="F49" s="184" t="s">
        <v>55</v>
      </c>
      <c r="G49" s="184" t="s">
        <v>32</v>
      </c>
      <c r="H49" s="184" t="s">
        <v>33</v>
      </c>
      <c r="I49" s="184" t="s">
        <v>31</v>
      </c>
      <c r="J49" s="184" t="s">
        <v>0</v>
      </c>
    </row>
    <row r="50" spans="1:10" ht="36.75" customHeight="1" x14ac:dyDescent="0.2">
      <c r="A50" s="180"/>
      <c r="B50" s="185" t="s">
        <v>46</v>
      </c>
      <c r="C50" s="186" t="s">
        <v>56</v>
      </c>
      <c r="D50" s="187"/>
      <c r="E50" s="187"/>
      <c r="F50" s="193" t="s">
        <v>26</v>
      </c>
      <c r="G50" s="194">
        <f>'1 SO-01 Pol'!I8+'1 SO-02 Pol'!I8</f>
        <v>0</v>
      </c>
      <c r="H50" s="194">
        <f>'1 SO-01 Pol'!K8+'1 SO-02 Pol'!K8</f>
        <v>0</v>
      </c>
      <c r="I50" s="194">
        <f>G50+H50</f>
        <v>0</v>
      </c>
      <c r="J50" s="191" t="str">
        <f>IF(I62=0,"",I50/I62*100)</f>
        <v/>
      </c>
    </row>
    <row r="51" spans="1:10" ht="36.75" customHeight="1" x14ac:dyDescent="0.2">
      <c r="A51" s="180"/>
      <c r="B51" s="185" t="s">
        <v>57</v>
      </c>
      <c r="C51" s="186" t="s">
        <v>58</v>
      </c>
      <c r="D51" s="187"/>
      <c r="E51" s="187"/>
      <c r="F51" s="193" t="s">
        <v>26</v>
      </c>
      <c r="G51" s="194">
        <f>'1 SO-01 Pol'!I66+'1 SO-02 Pol'!I68</f>
        <v>0</v>
      </c>
      <c r="H51" s="194">
        <f>'1 SO-01 Pol'!K66+'1 SO-02 Pol'!K68</f>
        <v>0</v>
      </c>
      <c r="I51" s="194">
        <f>G51+H51</f>
        <v>0</v>
      </c>
      <c r="J51" s="191" t="str">
        <f>IF(I62=0,"",I51/I62*100)</f>
        <v/>
      </c>
    </row>
    <row r="52" spans="1:10" ht="36.75" customHeight="1" x14ac:dyDescent="0.2">
      <c r="A52" s="180"/>
      <c r="B52" s="185" t="s">
        <v>59</v>
      </c>
      <c r="C52" s="186" t="s">
        <v>60</v>
      </c>
      <c r="D52" s="187"/>
      <c r="E52" s="187"/>
      <c r="F52" s="193" t="s">
        <v>26</v>
      </c>
      <c r="G52" s="194">
        <f>'1 SO-01 Pol'!I71</f>
        <v>0</v>
      </c>
      <c r="H52" s="194">
        <f>'1 SO-01 Pol'!K71</f>
        <v>0</v>
      </c>
      <c r="I52" s="194">
        <f>G52+H52</f>
        <v>0</v>
      </c>
      <c r="J52" s="191" t="str">
        <f>IF(I62=0,"",I52/I62*100)</f>
        <v/>
      </c>
    </row>
    <row r="53" spans="1:10" ht="36.75" customHeight="1" x14ac:dyDescent="0.2">
      <c r="A53" s="180"/>
      <c r="B53" s="185" t="s">
        <v>61</v>
      </c>
      <c r="C53" s="186" t="s">
        <v>62</v>
      </c>
      <c r="D53" s="187"/>
      <c r="E53" s="187"/>
      <c r="F53" s="193" t="s">
        <v>26</v>
      </c>
      <c r="G53" s="194">
        <f>'1 SO-01 Pol'!I78+'1 SO-02 Pol'!I73</f>
        <v>0</v>
      </c>
      <c r="H53" s="194">
        <f>'1 SO-01 Pol'!K78+'1 SO-02 Pol'!K73</f>
        <v>0</v>
      </c>
      <c r="I53" s="194">
        <f>G53+H53</f>
        <v>0</v>
      </c>
      <c r="J53" s="191" t="str">
        <f>IF(I62=0,"",I53/I62*100)</f>
        <v/>
      </c>
    </row>
    <row r="54" spans="1:10" ht="36.75" customHeight="1" x14ac:dyDescent="0.2">
      <c r="A54" s="180"/>
      <c r="B54" s="185" t="s">
        <v>63</v>
      </c>
      <c r="C54" s="186" t="s">
        <v>64</v>
      </c>
      <c r="D54" s="187"/>
      <c r="E54" s="187"/>
      <c r="F54" s="193" t="s">
        <v>26</v>
      </c>
      <c r="G54" s="194">
        <f>'1 SO-01 Pol'!I85+'1 SO-02 Pol'!I76</f>
        <v>0</v>
      </c>
      <c r="H54" s="194">
        <f>'1 SO-01 Pol'!K85+'1 SO-02 Pol'!K76</f>
        <v>0</v>
      </c>
      <c r="I54" s="194">
        <f>G54+H54</f>
        <v>0</v>
      </c>
      <c r="J54" s="191" t="str">
        <f>IF(I62=0,"",I54/I62*100)</f>
        <v/>
      </c>
    </row>
    <row r="55" spans="1:10" ht="36.75" customHeight="1" x14ac:dyDescent="0.2">
      <c r="A55" s="180"/>
      <c r="B55" s="185" t="s">
        <v>65</v>
      </c>
      <c r="C55" s="186" t="s">
        <v>66</v>
      </c>
      <c r="D55" s="187"/>
      <c r="E55" s="187"/>
      <c r="F55" s="193" t="s">
        <v>26</v>
      </c>
      <c r="G55" s="194">
        <f>'1 SO-01 Pol'!I92+'1 SO-02 Pol'!I81</f>
        <v>0</v>
      </c>
      <c r="H55" s="194">
        <f>'1 SO-01 Pol'!K92+'1 SO-02 Pol'!K81</f>
        <v>0</v>
      </c>
      <c r="I55" s="194">
        <f>G55+H55</f>
        <v>0</v>
      </c>
      <c r="J55" s="191" t="str">
        <f>IF(I62=0,"",I55/I62*100)</f>
        <v/>
      </c>
    </row>
    <row r="56" spans="1:10" ht="36.75" customHeight="1" x14ac:dyDescent="0.2">
      <c r="A56" s="180"/>
      <c r="B56" s="185" t="s">
        <v>67</v>
      </c>
      <c r="C56" s="186" t="s">
        <v>68</v>
      </c>
      <c r="D56" s="187"/>
      <c r="E56" s="187"/>
      <c r="F56" s="193" t="s">
        <v>26</v>
      </c>
      <c r="G56" s="194">
        <f>'1 SO-01 Pol'!I95+'1 SO-02 Pol'!I90</f>
        <v>0</v>
      </c>
      <c r="H56" s="194">
        <f>'1 SO-01 Pol'!K95+'1 SO-02 Pol'!K90</f>
        <v>0</v>
      </c>
      <c r="I56" s="194">
        <f>G56+H56</f>
        <v>0</v>
      </c>
      <c r="J56" s="191" t="str">
        <f>IF(I62=0,"",I56/I62*100)</f>
        <v/>
      </c>
    </row>
    <row r="57" spans="1:10" ht="36.75" customHeight="1" x14ac:dyDescent="0.2">
      <c r="A57" s="180"/>
      <c r="B57" s="185" t="s">
        <v>69</v>
      </c>
      <c r="C57" s="186" t="s">
        <v>70</v>
      </c>
      <c r="D57" s="187"/>
      <c r="E57" s="187"/>
      <c r="F57" s="193" t="s">
        <v>26</v>
      </c>
      <c r="G57" s="194">
        <f>'1 SO-01 Pol'!I114+'1 SO-02 Pol'!I98</f>
        <v>0</v>
      </c>
      <c r="H57" s="194">
        <f>'1 SO-01 Pol'!K114+'1 SO-02 Pol'!K98</f>
        <v>0</v>
      </c>
      <c r="I57" s="194">
        <f>G57+H57</f>
        <v>0</v>
      </c>
      <c r="J57" s="191" t="str">
        <f>IF(I62=0,"",I57/I62*100)</f>
        <v/>
      </c>
    </row>
    <row r="58" spans="1:10" ht="36.75" customHeight="1" x14ac:dyDescent="0.2">
      <c r="A58" s="180"/>
      <c r="B58" s="185" t="s">
        <v>71</v>
      </c>
      <c r="C58" s="186" t="s">
        <v>72</v>
      </c>
      <c r="D58" s="187"/>
      <c r="E58" s="187"/>
      <c r="F58" s="193" t="s">
        <v>26</v>
      </c>
      <c r="G58" s="194">
        <f>'1 SO-01 Pol'!I143+'1 SO-02 Pol'!I129</f>
        <v>0</v>
      </c>
      <c r="H58" s="194">
        <f>'1 SO-01 Pol'!K143+'1 SO-02 Pol'!K129</f>
        <v>0</v>
      </c>
      <c r="I58" s="194">
        <f>G58+H58</f>
        <v>0</v>
      </c>
      <c r="J58" s="191" t="str">
        <f>IF(I62=0,"",I58/I62*100)</f>
        <v/>
      </c>
    </row>
    <row r="59" spans="1:10" ht="36.75" customHeight="1" x14ac:dyDescent="0.2">
      <c r="A59" s="180"/>
      <c r="B59" s="185" t="s">
        <v>73</v>
      </c>
      <c r="C59" s="186" t="s">
        <v>74</v>
      </c>
      <c r="D59" s="187"/>
      <c r="E59" s="187"/>
      <c r="F59" s="193" t="s">
        <v>26</v>
      </c>
      <c r="G59" s="194">
        <f>'1 SO-01 Pol'!I160+'1 SO-02 Pol'!I141</f>
        <v>0</v>
      </c>
      <c r="H59" s="194">
        <f>'1 SO-01 Pol'!K160+'1 SO-02 Pol'!K141</f>
        <v>0</v>
      </c>
      <c r="I59" s="194">
        <f>G59+H59</f>
        <v>0</v>
      </c>
      <c r="J59" s="191" t="str">
        <f>IF(I62=0,"",I59/I62*100)</f>
        <v/>
      </c>
    </row>
    <row r="60" spans="1:10" ht="36.75" customHeight="1" x14ac:dyDescent="0.2">
      <c r="A60" s="180"/>
      <c r="B60" s="185" t="s">
        <v>75</v>
      </c>
      <c r="C60" s="186" t="s">
        <v>76</v>
      </c>
      <c r="D60" s="187"/>
      <c r="E60" s="187"/>
      <c r="F60" s="193" t="s">
        <v>28</v>
      </c>
      <c r="G60" s="194">
        <f>'1 SO-02 Pol'!I144</f>
        <v>0</v>
      </c>
      <c r="H60" s="194">
        <f>'1 SO-02 Pol'!K144</f>
        <v>0</v>
      </c>
      <c r="I60" s="194">
        <f>G60+H60</f>
        <v>0</v>
      </c>
      <c r="J60" s="191" t="str">
        <f>IF(I62=0,"",I60/I62*100)</f>
        <v/>
      </c>
    </row>
    <row r="61" spans="1:10" ht="36.75" customHeight="1" x14ac:dyDescent="0.2">
      <c r="A61" s="180"/>
      <c r="B61" s="185" t="s">
        <v>77</v>
      </c>
      <c r="C61" s="186" t="s">
        <v>29</v>
      </c>
      <c r="D61" s="187"/>
      <c r="E61" s="187"/>
      <c r="F61" s="193" t="s">
        <v>77</v>
      </c>
      <c r="G61" s="194">
        <f>'1 SO-01 Pol'!I163+'1 SO-02 Pol'!I147</f>
        <v>0</v>
      </c>
      <c r="H61" s="194">
        <f>'1 SO-01 Pol'!K163+'1 SO-02 Pol'!K147</f>
        <v>0</v>
      </c>
      <c r="I61" s="194">
        <f>G61+H61</f>
        <v>0</v>
      </c>
      <c r="J61" s="191" t="str">
        <f>IF(I62=0,"",I61/I62*100)</f>
        <v/>
      </c>
    </row>
    <row r="62" spans="1:10" ht="25.5" customHeight="1" x14ac:dyDescent="0.2">
      <c r="A62" s="181"/>
      <c r="B62" s="188" t="s">
        <v>1</v>
      </c>
      <c r="C62" s="189"/>
      <c r="D62" s="190"/>
      <c r="E62" s="190"/>
      <c r="F62" s="195"/>
      <c r="G62" s="196">
        <f>SUM(G50:G61)</f>
        <v>0</v>
      </c>
      <c r="H62" s="196">
        <f>SUM(H50:H61)</f>
        <v>0</v>
      </c>
      <c r="I62" s="196">
        <f>SUM(I50:I61)</f>
        <v>0</v>
      </c>
      <c r="J62" s="192">
        <f>SUM(J50:J61)</f>
        <v>0</v>
      </c>
    </row>
    <row r="63" spans="1:10" x14ac:dyDescent="0.2">
      <c r="F63" s="133"/>
      <c r="G63" s="133"/>
      <c r="H63" s="133"/>
      <c r="I63" s="133"/>
      <c r="J63" s="134"/>
    </row>
    <row r="64" spans="1:10" x14ac:dyDescent="0.2">
      <c r="F64" s="133"/>
      <c r="G64" s="133"/>
      <c r="H64" s="133"/>
      <c r="I64" s="133"/>
      <c r="J64" s="134"/>
    </row>
    <row r="65" spans="6:10" x14ac:dyDescent="0.2">
      <c r="F65" s="133"/>
      <c r="G65" s="133"/>
      <c r="H65" s="133"/>
      <c r="I65" s="133"/>
      <c r="J65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0:E60"/>
    <mergeCell ref="C61:E61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2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8" t="s">
        <v>7</v>
      </c>
      <c r="B1" s="198"/>
      <c r="C1" s="198"/>
      <c r="D1" s="198"/>
      <c r="E1" s="198"/>
      <c r="F1" s="198"/>
      <c r="G1" s="198"/>
      <c r="AG1" t="s">
        <v>79</v>
      </c>
    </row>
    <row r="2" spans="1:60" ht="24.95" customHeight="1" x14ac:dyDescent="0.2">
      <c r="A2" s="199" t="s">
        <v>8</v>
      </c>
      <c r="B2" s="49" t="s">
        <v>43</v>
      </c>
      <c r="C2" s="202" t="s">
        <v>44</v>
      </c>
      <c r="D2" s="200"/>
      <c r="E2" s="200"/>
      <c r="F2" s="200"/>
      <c r="G2" s="201"/>
      <c r="AG2" t="s">
        <v>80</v>
      </c>
    </row>
    <row r="3" spans="1:60" ht="24.95" customHeight="1" x14ac:dyDescent="0.2">
      <c r="A3" s="199" t="s">
        <v>9</v>
      </c>
      <c r="B3" s="49" t="s">
        <v>46</v>
      </c>
      <c r="C3" s="202" t="s">
        <v>47</v>
      </c>
      <c r="D3" s="200"/>
      <c r="E3" s="200"/>
      <c r="F3" s="200"/>
      <c r="G3" s="201"/>
      <c r="AC3" s="178" t="s">
        <v>81</v>
      </c>
      <c r="AG3" t="s">
        <v>82</v>
      </c>
    </row>
    <row r="4" spans="1:60" ht="24.95" customHeight="1" x14ac:dyDescent="0.2">
      <c r="A4" s="203" t="s">
        <v>10</v>
      </c>
      <c r="B4" s="204" t="s">
        <v>48</v>
      </c>
      <c r="C4" s="205" t="s">
        <v>49</v>
      </c>
      <c r="D4" s="206"/>
      <c r="E4" s="206"/>
      <c r="F4" s="206"/>
      <c r="G4" s="207"/>
      <c r="AG4" t="s">
        <v>83</v>
      </c>
    </row>
    <row r="5" spans="1:60" x14ac:dyDescent="0.2">
      <c r="D5" s="10"/>
    </row>
    <row r="6" spans="1:60" ht="38.25" x14ac:dyDescent="0.2">
      <c r="A6" s="209" t="s">
        <v>84</v>
      </c>
      <c r="B6" s="211" t="s">
        <v>85</v>
      </c>
      <c r="C6" s="211" t="s">
        <v>86</v>
      </c>
      <c r="D6" s="210" t="s">
        <v>87</v>
      </c>
      <c r="E6" s="209" t="s">
        <v>88</v>
      </c>
      <c r="F6" s="208" t="s">
        <v>89</v>
      </c>
      <c r="G6" s="209" t="s">
        <v>31</v>
      </c>
      <c r="H6" s="212" t="s">
        <v>32</v>
      </c>
      <c r="I6" s="212" t="s">
        <v>90</v>
      </c>
      <c r="J6" s="212" t="s">
        <v>33</v>
      </c>
      <c r="K6" s="212" t="s">
        <v>91</v>
      </c>
      <c r="L6" s="212" t="s">
        <v>92</v>
      </c>
      <c r="M6" s="212" t="s">
        <v>93</v>
      </c>
      <c r="N6" s="212" t="s">
        <v>94</v>
      </c>
      <c r="O6" s="212" t="s">
        <v>95</v>
      </c>
      <c r="P6" s="212" t="s">
        <v>96</v>
      </c>
      <c r="Q6" s="212" t="s">
        <v>97</v>
      </c>
      <c r="R6" s="212" t="s">
        <v>98</v>
      </c>
      <c r="S6" s="212" t="s">
        <v>99</v>
      </c>
      <c r="T6" s="212" t="s">
        <v>100</v>
      </c>
      <c r="U6" s="212" t="s">
        <v>101</v>
      </c>
      <c r="V6" s="212" t="s">
        <v>102</v>
      </c>
      <c r="W6" s="212" t="s">
        <v>103</v>
      </c>
      <c r="X6" s="212" t="s">
        <v>104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60" x14ac:dyDescent="0.2">
      <c r="A8" s="236" t="s">
        <v>105</v>
      </c>
      <c r="B8" s="237" t="s">
        <v>46</v>
      </c>
      <c r="C8" s="258" t="s">
        <v>56</v>
      </c>
      <c r="D8" s="238"/>
      <c r="E8" s="239"/>
      <c r="F8" s="240"/>
      <c r="G8" s="240">
        <f>SUMIF(AG9:AG65,"&lt;&gt;NOR",G9:G65)</f>
        <v>0</v>
      </c>
      <c r="H8" s="240"/>
      <c r="I8" s="240">
        <f>SUM(I9:I65)</f>
        <v>0</v>
      </c>
      <c r="J8" s="240"/>
      <c r="K8" s="241">
        <f>SUM(K9:K65)</f>
        <v>0</v>
      </c>
      <c r="L8" s="235"/>
      <c r="M8" s="235">
        <f>SUM(M9:M65)</f>
        <v>0</v>
      </c>
      <c r="N8" s="235"/>
      <c r="O8" s="235">
        <f>SUM(O9:O65)</f>
        <v>280</v>
      </c>
      <c r="P8" s="235"/>
      <c r="Q8" s="235">
        <f>SUM(Q9:Q65)</f>
        <v>0</v>
      </c>
      <c r="R8" s="235"/>
      <c r="S8" s="235"/>
      <c r="T8" s="235"/>
      <c r="U8" s="235"/>
      <c r="V8" s="235">
        <f>SUM(V9:V65)</f>
        <v>516.30999999999995</v>
      </c>
      <c r="W8" s="235"/>
      <c r="X8" s="235"/>
      <c r="AG8" t="s">
        <v>106</v>
      </c>
    </row>
    <row r="9" spans="1:60" outlineLevel="1" x14ac:dyDescent="0.2">
      <c r="A9" s="242">
        <v>1</v>
      </c>
      <c r="B9" s="243" t="s">
        <v>107</v>
      </c>
      <c r="C9" s="259" t="s">
        <v>108</v>
      </c>
      <c r="D9" s="244" t="s">
        <v>109</v>
      </c>
      <c r="E9" s="245">
        <v>183</v>
      </c>
      <c r="F9" s="246">
        <f>H9+J9</f>
        <v>0</v>
      </c>
      <c r="G9" s="246">
        <f>ROUND(E9*F9,2)</f>
        <v>0</v>
      </c>
      <c r="H9" s="247"/>
      <c r="I9" s="246">
        <f>ROUND(E9*H9,2)</f>
        <v>0</v>
      </c>
      <c r="J9" s="247"/>
      <c r="K9" s="248">
        <f>ROUND(E9*J9,2)</f>
        <v>0</v>
      </c>
      <c r="L9" s="232">
        <v>21</v>
      </c>
      <c r="M9" s="232">
        <f>G9*(1+L9/100)</f>
        <v>0</v>
      </c>
      <c r="N9" s="232">
        <v>0</v>
      </c>
      <c r="O9" s="232">
        <f>ROUND(E9*N9,2)</f>
        <v>0</v>
      </c>
      <c r="P9" s="232">
        <v>0</v>
      </c>
      <c r="Q9" s="232">
        <f>ROUND(E9*P9,2)</f>
        <v>0</v>
      </c>
      <c r="R9" s="232"/>
      <c r="S9" s="232" t="s">
        <v>110</v>
      </c>
      <c r="T9" s="232" t="s">
        <v>110</v>
      </c>
      <c r="U9" s="232">
        <v>0.20300000000000001</v>
      </c>
      <c r="V9" s="232">
        <f>ROUND(E9*U9,2)</f>
        <v>37.15</v>
      </c>
      <c r="W9" s="232"/>
      <c r="X9" s="232" t="s">
        <v>111</v>
      </c>
      <c r="Y9" s="213"/>
      <c r="Z9" s="213"/>
      <c r="AA9" s="213"/>
      <c r="AB9" s="213"/>
      <c r="AC9" s="213"/>
      <c r="AD9" s="213"/>
      <c r="AE9" s="213"/>
      <c r="AF9" s="213"/>
      <c r="AG9" s="213" t="s">
        <v>112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1" x14ac:dyDescent="0.2">
      <c r="A10" s="230"/>
      <c r="B10" s="231"/>
      <c r="C10" s="260" t="s">
        <v>113</v>
      </c>
      <c r="D10" s="233"/>
      <c r="E10" s="234">
        <v>183</v>
      </c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13"/>
      <c r="Z10" s="213"/>
      <c r="AA10" s="213"/>
      <c r="AB10" s="213"/>
      <c r="AC10" s="213"/>
      <c r="AD10" s="213"/>
      <c r="AE10" s="213"/>
      <c r="AF10" s="213"/>
      <c r="AG10" s="213" t="s">
        <v>114</v>
      </c>
      <c r="AH10" s="213">
        <v>0</v>
      </c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1" x14ac:dyDescent="0.2">
      <c r="A11" s="242">
        <v>2</v>
      </c>
      <c r="B11" s="243" t="s">
        <v>115</v>
      </c>
      <c r="C11" s="259" t="s">
        <v>116</v>
      </c>
      <c r="D11" s="244" t="s">
        <v>117</v>
      </c>
      <c r="E11" s="245">
        <v>22.875</v>
      </c>
      <c r="F11" s="246">
        <f>H11+J11</f>
        <v>0</v>
      </c>
      <c r="G11" s="246">
        <f>ROUND(E11*F11,2)</f>
        <v>0</v>
      </c>
      <c r="H11" s="247"/>
      <c r="I11" s="246">
        <f>ROUND(E11*H11,2)</f>
        <v>0</v>
      </c>
      <c r="J11" s="247"/>
      <c r="K11" s="248">
        <f>ROUND(E11*J11,2)</f>
        <v>0</v>
      </c>
      <c r="L11" s="232">
        <v>21</v>
      </c>
      <c r="M11" s="232">
        <f>G11*(1+L11/100)</f>
        <v>0</v>
      </c>
      <c r="N11" s="232">
        <v>0</v>
      </c>
      <c r="O11" s="232">
        <f>ROUND(E11*N11,2)</f>
        <v>0</v>
      </c>
      <c r="P11" s="232">
        <v>0</v>
      </c>
      <c r="Q11" s="232">
        <f>ROUND(E11*P11,2)</f>
        <v>0</v>
      </c>
      <c r="R11" s="232"/>
      <c r="S11" s="232" t="s">
        <v>110</v>
      </c>
      <c r="T11" s="232" t="s">
        <v>110</v>
      </c>
      <c r="U11" s="232">
        <v>0</v>
      </c>
      <c r="V11" s="232">
        <f>ROUND(E11*U11,2)</f>
        <v>0</v>
      </c>
      <c r="W11" s="232"/>
      <c r="X11" s="232" t="s">
        <v>111</v>
      </c>
      <c r="Y11" s="213"/>
      <c r="Z11" s="213"/>
      <c r="AA11" s="213"/>
      <c r="AB11" s="213"/>
      <c r="AC11" s="213"/>
      <c r="AD11" s="213"/>
      <c r="AE11" s="213"/>
      <c r="AF11" s="213"/>
      <c r="AG11" s="213" t="s">
        <v>112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30"/>
      <c r="B12" s="231"/>
      <c r="C12" s="260" t="s">
        <v>118</v>
      </c>
      <c r="D12" s="233"/>
      <c r="E12" s="234">
        <v>22.875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13"/>
      <c r="Z12" s="213"/>
      <c r="AA12" s="213"/>
      <c r="AB12" s="213"/>
      <c r="AC12" s="213"/>
      <c r="AD12" s="213"/>
      <c r="AE12" s="213"/>
      <c r="AF12" s="213"/>
      <c r="AG12" s="213" t="s">
        <v>114</v>
      </c>
      <c r="AH12" s="213">
        <v>5</v>
      </c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1" x14ac:dyDescent="0.2">
      <c r="A13" s="242">
        <v>3</v>
      </c>
      <c r="B13" s="243" t="s">
        <v>119</v>
      </c>
      <c r="C13" s="259" t="s">
        <v>120</v>
      </c>
      <c r="D13" s="244" t="s">
        <v>121</v>
      </c>
      <c r="E13" s="245">
        <v>4</v>
      </c>
      <c r="F13" s="246">
        <f>H13+J13</f>
        <v>0</v>
      </c>
      <c r="G13" s="246">
        <f>ROUND(E13*F13,2)</f>
        <v>0</v>
      </c>
      <c r="H13" s="247"/>
      <c r="I13" s="246">
        <f>ROUND(E13*H13,2)</f>
        <v>0</v>
      </c>
      <c r="J13" s="247"/>
      <c r="K13" s="248">
        <f>ROUND(E13*J13,2)</f>
        <v>0</v>
      </c>
      <c r="L13" s="232">
        <v>21</v>
      </c>
      <c r="M13" s="232">
        <f>G13*(1+L13/100)</f>
        <v>0</v>
      </c>
      <c r="N13" s="232">
        <v>3.9739999999999998E-2</v>
      </c>
      <c r="O13" s="232">
        <f>ROUND(E13*N13,2)</f>
        <v>0.16</v>
      </c>
      <c r="P13" s="232">
        <v>0</v>
      </c>
      <c r="Q13" s="232">
        <f>ROUND(E13*P13,2)</f>
        <v>0</v>
      </c>
      <c r="R13" s="232"/>
      <c r="S13" s="232" t="s">
        <v>110</v>
      </c>
      <c r="T13" s="232" t="s">
        <v>110</v>
      </c>
      <c r="U13" s="232">
        <v>0.75</v>
      </c>
      <c r="V13" s="232">
        <f>ROUND(E13*U13,2)</f>
        <v>3</v>
      </c>
      <c r="W13" s="232"/>
      <c r="X13" s="232" t="s">
        <v>111</v>
      </c>
      <c r="Y13" s="213"/>
      <c r="Z13" s="213"/>
      <c r="AA13" s="213"/>
      <c r="AB13" s="213"/>
      <c r="AC13" s="213"/>
      <c r="AD13" s="213"/>
      <c r="AE13" s="213"/>
      <c r="AF13" s="213"/>
      <c r="AG13" s="213" t="s">
        <v>112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1" x14ac:dyDescent="0.2">
      <c r="A14" s="230"/>
      <c r="B14" s="231"/>
      <c r="C14" s="260" t="s">
        <v>122</v>
      </c>
      <c r="D14" s="233"/>
      <c r="E14" s="234">
        <v>4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13"/>
      <c r="Z14" s="213"/>
      <c r="AA14" s="213"/>
      <c r="AB14" s="213"/>
      <c r="AC14" s="213"/>
      <c r="AD14" s="213"/>
      <c r="AE14" s="213"/>
      <c r="AF14" s="213"/>
      <c r="AG14" s="213" t="s">
        <v>114</v>
      </c>
      <c r="AH14" s="213">
        <v>0</v>
      </c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1" x14ac:dyDescent="0.2">
      <c r="A15" s="242">
        <v>4</v>
      </c>
      <c r="B15" s="243" t="s">
        <v>123</v>
      </c>
      <c r="C15" s="259" t="s">
        <v>124</v>
      </c>
      <c r="D15" s="244" t="s">
        <v>125</v>
      </c>
      <c r="E15" s="245">
        <v>9.6</v>
      </c>
      <c r="F15" s="246">
        <f>H15+J15</f>
        <v>0</v>
      </c>
      <c r="G15" s="246">
        <f>ROUND(E15*F15,2)</f>
        <v>0</v>
      </c>
      <c r="H15" s="247"/>
      <c r="I15" s="246">
        <f>ROUND(E15*H15,2)</f>
        <v>0</v>
      </c>
      <c r="J15" s="247"/>
      <c r="K15" s="248">
        <f>ROUND(E15*J15,2)</f>
        <v>0</v>
      </c>
      <c r="L15" s="232">
        <v>21</v>
      </c>
      <c r="M15" s="232">
        <f>G15*(1+L15/100)</f>
        <v>0</v>
      </c>
      <c r="N15" s="232">
        <v>0</v>
      </c>
      <c r="O15" s="232">
        <f>ROUND(E15*N15,2)</f>
        <v>0</v>
      </c>
      <c r="P15" s="232">
        <v>0</v>
      </c>
      <c r="Q15" s="232">
        <f>ROUND(E15*P15,2)</f>
        <v>0</v>
      </c>
      <c r="R15" s="232"/>
      <c r="S15" s="232" t="s">
        <v>110</v>
      </c>
      <c r="T15" s="232" t="s">
        <v>110</v>
      </c>
      <c r="U15" s="232">
        <v>0.1</v>
      </c>
      <c r="V15" s="232">
        <f>ROUND(E15*U15,2)</f>
        <v>0.96</v>
      </c>
      <c r="W15" s="232"/>
      <c r="X15" s="232" t="s">
        <v>111</v>
      </c>
      <c r="Y15" s="213"/>
      <c r="Z15" s="213"/>
      <c r="AA15" s="213"/>
      <c r="AB15" s="213"/>
      <c r="AC15" s="213"/>
      <c r="AD15" s="213"/>
      <c r="AE15" s="213"/>
      <c r="AF15" s="213"/>
      <c r="AG15" s="213" t="s">
        <v>126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">
      <c r="A16" s="230"/>
      <c r="B16" s="231"/>
      <c r="C16" s="260" t="s">
        <v>127</v>
      </c>
      <c r="D16" s="233"/>
      <c r="E16" s="234">
        <v>9.6</v>
      </c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13"/>
      <c r="Z16" s="213"/>
      <c r="AA16" s="213"/>
      <c r="AB16" s="213"/>
      <c r="AC16" s="213"/>
      <c r="AD16" s="213"/>
      <c r="AE16" s="213"/>
      <c r="AF16" s="213"/>
      <c r="AG16" s="213" t="s">
        <v>114</v>
      </c>
      <c r="AH16" s="213">
        <v>0</v>
      </c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ht="22.5" outlineLevel="1" x14ac:dyDescent="0.2">
      <c r="A17" s="242">
        <v>5</v>
      </c>
      <c r="B17" s="243" t="s">
        <v>128</v>
      </c>
      <c r="C17" s="259" t="s">
        <v>129</v>
      </c>
      <c r="D17" s="244" t="s">
        <v>125</v>
      </c>
      <c r="E17" s="245">
        <v>0.59784999999999999</v>
      </c>
      <c r="F17" s="246">
        <f>H17+J17</f>
        <v>0</v>
      </c>
      <c r="G17" s="246">
        <f>ROUND(E17*F17,2)</f>
        <v>0</v>
      </c>
      <c r="H17" s="247"/>
      <c r="I17" s="246">
        <f>ROUND(E17*H17,2)</f>
        <v>0</v>
      </c>
      <c r="J17" s="247"/>
      <c r="K17" s="248">
        <f>ROUND(E17*J17,2)</f>
        <v>0</v>
      </c>
      <c r="L17" s="232">
        <v>21</v>
      </c>
      <c r="M17" s="232">
        <f>G17*(1+L17/100)</f>
        <v>0</v>
      </c>
      <c r="N17" s="232">
        <v>0</v>
      </c>
      <c r="O17" s="232">
        <f>ROUND(E17*N17,2)</f>
        <v>0</v>
      </c>
      <c r="P17" s="232">
        <v>0</v>
      </c>
      <c r="Q17" s="232">
        <f>ROUND(E17*P17,2)</f>
        <v>0</v>
      </c>
      <c r="R17" s="232"/>
      <c r="S17" s="232" t="s">
        <v>110</v>
      </c>
      <c r="T17" s="232" t="s">
        <v>110</v>
      </c>
      <c r="U17" s="232">
        <v>30.44</v>
      </c>
      <c r="V17" s="232">
        <f>ROUND(E17*U17,2)</f>
        <v>18.2</v>
      </c>
      <c r="W17" s="232"/>
      <c r="X17" s="232" t="s">
        <v>111</v>
      </c>
      <c r="Y17" s="213"/>
      <c r="Z17" s="213"/>
      <c r="AA17" s="213"/>
      <c r="AB17" s="213"/>
      <c r="AC17" s="213"/>
      <c r="AD17" s="213"/>
      <c r="AE17" s="213"/>
      <c r="AF17" s="213"/>
      <c r="AG17" s="213" t="s">
        <v>126</v>
      </c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1" x14ac:dyDescent="0.2">
      <c r="A18" s="230"/>
      <c r="B18" s="231"/>
      <c r="C18" s="260" t="s">
        <v>130</v>
      </c>
      <c r="D18" s="233"/>
      <c r="E18" s="234">
        <v>0.59784999999999999</v>
      </c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13"/>
      <c r="Z18" s="213"/>
      <c r="AA18" s="213"/>
      <c r="AB18" s="213"/>
      <c r="AC18" s="213"/>
      <c r="AD18" s="213"/>
      <c r="AE18" s="213"/>
      <c r="AF18" s="213"/>
      <c r="AG18" s="213" t="s">
        <v>114</v>
      </c>
      <c r="AH18" s="213">
        <v>0</v>
      </c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42">
        <v>6</v>
      </c>
      <c r="B19" s="243" t="s">
        <v>131</v>
      </c>
      <c r="C19" s="259" t="s">
        <v>132</v>
      </c>
      <c r="D19" s="244" t="s">
        <v>125</v>
      </c>
      <c r="E19" s="245">
        <v>106.92</v>
      </c>
      <c r="F19" s="246">
        <f>H19+J19</f>
        <v>0</v>
      </c>
      <c r="G19" s="246">
        <f>ROUND(E19*F19,2)</f>
        <v>0</v>
      </c>
      <c r="H19" s="247"/>
      <c r="I19" s="246">
        <f>ROUND(E19*H19,2)</f>
        <v>0</v>
      </c>
      <c r="J19" s="247"/>
      <c r="K19" s="248">
        <f>ROUND(E19*J19,2)</f>
        <v>0</v>
      </c>
      <c r="L19" s="232">
        <v>21</v>
      </c>
      <c r="M19" s="232">
        <f>G19*(1+L19/100)</f>
        <v>0</v>
      </c>
      <c r="N19" s="232">
        <v>0</v>
      </c>
      <c r="O19" s="232">
        <f>ROUND(E19*N19,2)</f>
        <v>0</v>
      </c>
      <c r="P19" s="232">
        <v>0</v>
      </c>
      <c r="Q19" s="232">
        <f>ROUND(E19*P19,2)</f>
        <v>0</v>
      </c>
      <c r="R19" s="232"/>
      <c r="S19" s="232" t="s">
        <v>110</v>
      </c>
      <c r="T19" s="232" t="s">
        <v>110</v>
      </c>
      <c r="U19" s="232">
        <v>0.2</v>
      </c>
      <c r="V19" s="232">
        <f>ROUND(E19*U19,2)</f>
        <v>21.38</v>
      </c>
      <c r="W19" s="232"/>
      <c r="X19" s="232" t="s">
        <v>111</v>
      </c>
      <c r="Y19" s="213"/>
      <c r="Z19" s="213"/>
      <c r="AA19" s="213"/>
      <c r="AB19" s="213"/>
      <c r="AC19" s="213"/>
      <c r="AD19" s="213"/>
      <c r="AE19" s="213"/>
      <c r="AF19" s="213"/>
      <c r="AG19" s="213" t="s">
        <v>112</v>
      </c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">
      <c r="A20" s="230"/>
      <c r="B20" s="231"/>
      <c r="C20" s="260" t="s">
        <v>133</v>
      </c>
      <c r="D20" s="233"/>
      <c r="E20" s="234">
        <v>106.92</v>
      </c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13"/>
      <c r="Z20" s="213"/>
      <c r="AA20" s="213"/>
      <c r="AB20" s="213"/>
      <c r="AC20" s="213"/>
      <c r="AD20" s="213"/>
      <c r="AE20" s="213"/>
      <c r="AF20" s="213"/>
      <c r="AG20" s="213" t="s">
        <v>114</v>
      </c>
      <c r="AH20" s="213">
        <v>0</v>
      </c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ht="22.5" outlineLevel="1" x14ac:dyDescent="0.2">
      <c r="A21" s="242">
        <v>7</v>
      </c>
      <c r="B21" s="243" t="s">
        <v>134</v>
      </c>
      <c r="C21" s="259" t="s">
        <v>135</v>
      </c>
      <c r="D21" s="244" t="s">
        <v>125</v>
      </c>
      <c r="E21" s="245">
        <v>71.28</v>
      </c>
      <c r="F21" s="246">
        <f>H21+J21</f>
        <v>0</v>
      </c>
      <c r="G21" s="246">
        <f>ROUND(E21*F21,2)</f>
        <v>0</v>
      </c>
      <c r="H21" s="247"/>
      <c r="I21" s="246">
        <f>ROUND(E21*H21,2)</f>
        <v>0</v>
      </c>
      <c r="J21" s="247"/>
      <c r="K21" s="248">
        <f>ROUND(E21*J21,2)</f>
        <v>0</v>
      </c>
      <c r="L21" s="232">
        <v>21</v>
      </c>
      <c r="M21" s="232">
        <f>G21*(1+L21/100)</f>
        <v>0</v>
      </c>
      <c r="N21" s="232">
        <v>0</v>
      </c>
      <c r="O21" s="232">
        <f>ROUND(E21*N21,2)</f>
        <v>0</v>
      </c>
      <c r="P21" s="232">
        <v>0</v>
      </c>
      <c r="Q21" s="232">
        <f>ROUND(E21*P21,2)</f>
        <v>0</v>
      </c>
      <c r="R21" s="232"/>
      <c r="S21" s="232" t="s">
        <v>110</v>
      </c>
      <c r="T21" s="232" t="s">
        <v>110</v>
      </c>
      <c r="U21" s="232">
        <v>0.35</v>
      </c>
      <c r="V21" s="232">
        <f>ROUND(E21*U21,2)</f>
        <v>24.95</v>
      </c>
      <c r="W21" s="232"/>
      <c r="X21" s="232" t="s">
        <v>111</v>
      </c>
      <c r="Y21" s="213"/>
      <c r="Z21" s="213"/>
      <c r="AA21" s="213"/>
      <c r="AB21" s="213"/>
      <c r="AC21" s="213"/>
      <c r="AD21" s="213"/>
      <c r="AE21" s="213"/>
      <c r="AF21" s="213"/>
      <c r="AG21" s="213" t="s">
        <v>112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">
      <c r="A22" s="230"/>
      <c r="B22" s="231"/>
      <c r="C22" s="260" t="s">
        <v>136</v>
      </c>
      <c r="D22" s="233"/>
      <c r="E22" s="234">
        <v>71.28</v>
      </c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13"/>
      <c r="Z22" s="213"/>
      <c r="AA22" s="213"/>
      <c r="AB22" s="213"/>
      <c r="AC22" s="213"/>
      <c r="AD22" s="213"/>
      <c r="AE22" s="213"/>
      <c r="AF22" s="213"/>
      <c r="AG22" s="213" t="s">
        <v>114</v>
      </c>
      <c r="AH22" s="213">
        <v>0</v>
      </c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1" x14ac:dyDescent="0.2">
      <c r="A23" s="242">
        <v>8</v>
      </c>
      <c r="B23" s="243" t="s">
        <v>137</v>
      </c>
      <c r="C23" s="259" t="s">
        <v>138</v>
      </c>
      <c r="D23" s="244" t="s">
        <v>125</v>
      </c>
      <c r="E23" s="245">
        <v>32.076000000000001</v>
      </c>
      <c r="F23" s="246">
        <f>H23+J23</f>
        <v>0</v>
      </c>
      <c r="G23" s="246">
        <f>ROUND(E23*F23,2)</f>
        <v>0</v>
      </c>
      <c r="H23" s="247"/>
      <c r="I23" s="246">
        <f>ROUND(E23*H23,2)</f>
        <v>0</v>
      </c>
      <c r="J23" s="247"/>
      <c r="K23" s="248">
        <f>ROUND(E23*J23,2)</f>
        <v>0</v>
      </c>
      <c r="L23" s="232">
        <v>21</v>
      </c>
      <c r="M23" s="232">
        <f>G23*(1+L23/100)</f>
        <v>0</v>
      </c>
      <c r="N23" s="232">
        <v>0</v>
      </c>
      <c r="O23" s="232">
        <f>ROUND(E23*N23,2)</f>
        <v>0</v>
      </c>
      <c r="P23" s="232">
        <v>0</v>
      </c>
      <c r="Q23" s="232">
        <f>ROUND(E23*P23,2)</f>
        <v>0</v>
      </c>
      <c r="R23" s="232"/>
      <c r="S23" s="232" t="s">
        <v>139</v>
      </c>
      <c r="T23" s="232" t="s">
        <v>139</v>
      </c>
      <c r="U23" s="232">
        <v>8.5000000000000006E-2</v>
      </c>
      <c r="V23" s="232">
        <f>ROUND(E23*U23,2)</f>
        <v>2.73</v>
      </c>
      <c r="W23" s="232"/>
      <c r="X23" s="232" t="s">
        <v>111</v>
      </c>
      <c r="Y23" s="213"/>
      <c r="Z23" s="213"/>
      <c r="AA23" s="213"/>
      <c r="AB23" s="213"/>
      <c r="AC23" s="213"/>
      <c r="AD23" s="213"/>
      <c r="AE23" s="213"/>
      <c r="AF23" s="213"/>
      <c r="AG23" s="213" t="s">
        <v>112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1" x14ac:dyDescent="0.2">
      <c r="A24" s="230"/>
      <c r="B24" s="231"/>
      <c r="C24" s="260" t="s">
        <v>140</v>
      </c>
      <c r="D24" s="233"/>
      <c r="E24" s="234">
        <v>32.076000000000001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13"/>
      <c r="Z24" s="213"/>
      <c r="AA24" s="213"/>
      <c r="AB24" s="213"/>
      <c r="AC24" s="213"/>
      <c r="AD24" s="213"/>
      <c r="AE24" s="213"/>
      <c r="AF24" s="213"/>
      <c r="AG24" s="213" t="s">
        <v>114</v>
      </c>
      <c r="AH24" s="213">
        <v>5</v>
      </c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outlineLevel="1" x14ac:dyDescent="0.2">
      <c r="A25" s="242">
        <v>9</v>
      </c>
      <c r="B25" s="243" t="s">
        <v>141</v>
      </c>
      <c r="C25" s="259" t="s">
        <v>142</v>
      </c>
      <c r="D25" s="244" t="s">
        <v>125</v>
      </c>
      <c r="E25" s="245">
        <v>21.384</v>
      </c>
      <c r="F25" s="246">
        <f>H25+J25</f>
        <v>0</v>
      </c>
      <c r="G25" s="246">
        <f>ROUND(E25*F25,2)</f>
        <v>0</v>
      </c>
      <c r="H25" s="247"/>
      <c r="I25" s="246">
        <f>ROUND(E25*H25,2)</f>
        <v>0</v>
      </c>
      <c r="J25" s="247"/>
      <c r="K25" s="248">
        <f>ROUND(E25*J25,2)</f>
        <v>0</v>
      </c>
      <c r="L25" s="232">
        <v>21</v>
      </c>
      <c r="M25" s="232">
        <f>G25*(1+L25/100)</f>
        <v>0</v>
      </c>
      <c r="N25" s="232">
        <v>0</v>
      </c>
      <c r="O25" s="232">
        <f>ROUND(E25*N25,2)</f>
        <v>0</v>
      </c>
      <c r="P25" s="232">
        <v>0</v>
      </c>
      <c r="Q25" s="232">
        <f>ROUND(E25*P25,2)</f>
        <v>0</v>
      </c>
      <c r="R25" s="232"/>
      <c r="S25" s="232" t="s">
        <v>139</v>
      </c>
      <c r="T25" s="232" t="s">
        <v>139</v>
      </c>
      <c r="U25" s="232">
        <v>0.152</v>
      </c>
      <c r="V25" s="232">
        <f>ROUND(E25*U25,2)</f>
        <v>3.25</v>
      </c>
      <c r="W25" s="232"/>
      <c r="X25" s="232" t="s">
        <v>111</v>
      </c>
      <c r="Y25" s="213"/>
      <c r="Z25" s="213"/>
      <c r="AA25" s="213"/>
      <c r="AB25" s="213"/>
      <c r="AC25" s="213"/>
      <c r="AD25" s="213"/>
      <c r="AE25" s="213"/>
      <c r="AF25" s="213"/>
      <c r="AG25" s="213" t="s">
        <v>112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outlineLevel="1" x14ac:dyDescent="0.2">
      <c r="A26" s="230"/>
      <c r="B26" s="231"/>
      <c r="C26" s="260" t="s">
        <v>143</v>
      </c>
      <c r="D26" s="233"/>
      <c r="E26" s="234">
        <v>21.384</v>
      </c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13"/>
      <c r="Z26" s="213"/>
      <c r="AA26" s="213"/>
      <c r="AB26" s="213"/>
      <c r="AC26" s="213"/>
      <c r="AD26" s="213"/>
      <c r="AE26" s="213"/>
      <c r="AF26" s="213"/>
      <c r="AG26" s="213" t="s">
        <v>114</v>
      </c>
      <c r="AH26" s="213">
        <v>5</v>
      </c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1" x14ac:dyDescent="0.2">
      <c r="A27" s="242">
        <v>10</v>
      </c>
      <c r="B27" s="243" t="s">
        <v>144</v>
      </c>
      <c r="C27" s="259" t="s">
        <v>145</v>
      </c>
      <c r="D27" s="244" t="s">
        <v>125</v>
      </c>
      <c r="E27" s="245">
        <v>11.88</v>
      </c>
      <c r="F27" s="246">
        <f>H27+J27</f>
        <v>0</v>
      </c>
      <c r="G27" s="246">
        <f>ROUND(E27*F27,2)</f>
        <v>0</v>
      </c>
      <c r="H27" s="247"/>
      <c r="I27" s="246">
        <f>ROUND(E27*H27,2)</f>
        <v>0</v>
      </c>
      <c r="J27" s="247"/>
      <c r="K27" s="248">
        <f>ROUND(E27*J27,2)</f>
        <v>0</v>
      </c>
      <c r="L27" s="232">
        <v>21</v>
      </c>
      <c r="M27" s="232">
        <f>G27*(1+L27/100)</f>
        <v>0</v>
      </c>
      <c r="N27" s="232">
        <v>0</v>
      </c>
      <c r="O27" s="232">
        <f>ROUND(E27*N27,2)</f>
        <v>0</v>
      </c>
      <c r="P27" s="232">
        <v>0</v>
      </c>
      <c r="Q27" s="232">
        <f>ROUND(E27*P27,2)</f>
        <v>0</v>
      </c>
      <c r="R27" s="232"/>
      <c r="S27" s="232" t="s">
        <v>110</v>
      </c>
      <c r="T27" s="232" t="s">
        <v>110</v>
      </c>
      <c r="U27" s="232">
        <v>3.53</v>
      </c>
      <c r="V27" s="232">
        <f>ROUND(E27*U27,2)</f>
        <v>41.94</v>
      </c>
      <c r="W27" s="232"/>
      <c r="X27" s="232" t="s">
        <v>111</v>
      </c>
      <c r="Y27" s="213"/>
      <c r="Z27" s="213"/>
      <c r="AA27" s="213"/>
      <c r="AB27" s="213"/>
      <c r="AC27" s="213"/>
      <c r="AD27" s="213"/>
      <c r="AE27" s="213"/>
      <c r="AF27" s="213"/>
      <c r="AG27" s="213" t="s">
        <v>126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outlineLevel="1" x14ac:dyDescent="0.2">
      <c r="A28" s="230"/>
      <c r="B28" s="231"/>
      <c r="C28" s="260" t="s">
        <v>146</v>
      </c>
      <c r="D28" s="233"/>
      <c r="E28" s="234">
        <v>11.88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13"/>
      <c r="Z28" s="213"/>
      <c r="AA28" s="213"/>
      <c r="AB28" s="213"/>
      <c r="AC28" s="213"/>
      <c r="AD28" s="213"/>
      <c r="AE28" s="213"/>
      <c r="AF28" s="213"/>
      <c r="AG28" s="213" t="s">
        <v>114</v>
      </c>
      <c r="AH28" s="213">
        <v>0</v>
      </c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outlineLevel="1" x14ac:dyDescent="0.2">
      <c r="A29" s="242">
        <v>11</v>
      </c>
      <c r="B29" s="243" t="s">
        <v>147</v>
      </c>
      <c r="C29" s="259" t="s">
        <v>148</v>
      </c>
      <c r="D29" s="244" t="s">
        <v>125</v>
      </c>
      <c r="E29" s="245">
        <v>7.92</v>
      </c>
      <c r="F29" s="246">
        <f>H29+J29</f>
        <v>0</v>
      </c>
      <c r="G29" s="246">
        <f>ROUND(E29*F29,2)</f>
        <v>0</v>
      </c>
      <c r="H29" s="247"/>
      <c r="I29" s="246">
        <f>ROUND(E29*H29,2)</f>
        <v>0</v>
      </c>
      <c r="J29" s="247"/>
      <c r="K29" s="248">
        <f>ROUND(E29*J29,2)</f>
        <v>0</v>
      </c>
      <c r="L29" s="232">
        <v>21</v>
      </c>
      <c r="M29" s="232">
        <f>G29*(1+L29/100)</f>
        <v>0</v>
      </c>
      <c r="N29" s="232">
        <v>0</v>
      </c>
      <c r="O29" s="232">
        <f>ROUND(E29*N29,2)</f>
        <v>0</v>
      </c>
      <c r="P29" s="232">
        <v>0</v>
      </c>
      <c r="Q29" s="232">
        <f>ROUND(E29*P29,2)</f>
        <v>0</v>
      </c>
      <c r="R29" s="232"/>
      <c r="S29" s="232" t="s">
        <v>110</v>
      </c>
      <c r="T29" s="232" t="s">
        <v>110</v>
      </c>
      <c r="U29" s="232">
        <v>4.66</v>
      </c>
      <c r="V29" s="232">
        <f>ROUND(E29*U29,2)</f>
        <v>36.909999999999997</v>
      </c>
      <c r="W29" s="232"/>
      <c r="X29" s="232" t="s">
        <v>111</v>
      </c>
      <c r="Y29" s="213"/>
      <c r="Z29" s="213"/>
      <c r="AA29" s="213"/>
      <c r="AB29" s="213"/>
      <c r="AC29" s="213"/>
      <c r="AD29" s="213"/>
      <c r="AE29" s="213"/>
      <c r="AF29" s="213"/>
      <c r="AG29" s="213" t="s">
        <v>126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1" x14ac:dyDescent="0.2">
      <c r="A30" s="230"/>
      <c r="B30" s="231"/>
      <c r="C30" s="260" t="s">
        <v>149</v>
      </c>
      <c r="D30" s="233"/>
      <c r="E30" s="234">
        <v>7.92</v>
      </c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13"/>
      <c r="Z30" s="213"/>
      <c r="AA30" s="213"/>
      <c r="AB30" s="213"/>
      <c r="AC30" s="213"/>
      <c r="AD30" s="213"/>
      <c r="AE30" s="213"/>
      <c r="AF30" s="213"/>
      <c r="AG30" s="213" t="s">
        <v>114</v>
      </c>
      <c r="AH30" s="213">
        <v>0</v>
      </c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1" x14ac:dyDescent="0.2">
      <c r="A31" s="242">
        <v>12</v>
      </c>
      <c r="B31" s="243" t="s">
        <v>150</v>
      </c>
      <c r="C31" s="259" t="s">
        <v>151</v>
      </c>
      <c r="D31" s="244" t="s">
        <v>152</v>
      </c>
      <c r="E31" s="245">
        <v>396</v>
      </c>
      <c r="F31" s="246">
        <f>H31+J31</f>
        <v>0</v>
      </c>
      <c r="G31" s="246">
        <f>ROUND(E31*F31,2)</f>
        <v>0</v>
      </c>
      <c r="H31" s="247"/>
      <c r="I31" s="246">
        <f>ROUND(E31*H31,2)</f>
        <v>0</v>
      </c>
      <c r="J31" s="247"/>
      <c r="K31" s="248">
        <f>ROUND(E31*J31,2)</f>
        <v>0</v>
      </c>
      <c r="L31" s="232">
        <v>21</v>
      </c>
      <c r="M31" s="232">
        <f>G31*(1+L31/100)</f>
        <v>0</v>
      </c>
      <c r="N31" s="232">
        <v>9.8999999999999999E-4</v>
      </c>
      <c r="O31" s="232">
        <f>ROUND(E31*N31,2)</f>
        <v>0.39</v>
      </c>
      <c r="P31" s="232">
        <v>0</v>
      </c>
      <c r="Q31" s="232">
        <f>ROUND(E31*P31,2)</f>
        <v>0</v>
      </c>
      <c r="R31" s="232"/>
      <c r="S31" s="232" t="s">
        <v>110</v>
      </c>
      <c r="T31" s="232" t="s">
        <v>110</v>
      </c>
      <c r="U31" s="232">
        <v>0.23599999999999999</v>
      </c>
      <c r="V31" s="232">
        <f>ROUND(E31*U31,2)</f>
        <v>93.46</v>
      </c>
      <c r="W31" s="232"/>
      <c r="X31" s="232" t="s">
        <v>111</v>
      </c>
      <c r="Y31" s="213"/>
      <c r="Z31" s="213"/>
      <c r="AA31" s="213"/>
      <c r="AB31" s="213"/>
      <c r="AC31" s="213"/>
      <c r="AD31" s="213"/>
      <c r="AE31" s="213"/>
      <c r="AF31" s="213"/>
      <c r="AG31" s="213" t="s">
        <v>126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1" x14ac:dyDescent="0.2">
      <c r="A32" s="230"/>
      <c r="B32" s="231"/>
      <c r="C32" s="260" t="s">
        <v>153</v>
      </c>
      <c r="D32" s="233"/>
      <c r="E32" s="234">
        <v>396</v>
      </c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13"/>
      <c r="Z32" s="213"/>
      <c r="AA32" s="213"/>
      <c r="AB32" s="213"/>
      <c r="AC32" s="213"/>
      <c r="AD32" s="213"/>
      <c r="AE32" s="213"/>
      <c r="AF32" s="213"/>
      <c r="AG32" s="213" t="s">
        <v>114</v>
      </c>
      <c r="AH32" s="213">
        <v>0</v>
      </c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outlineLevel="1" x14ac:dyDescent="0.2">
      <c r="A33" s="242">
        <v>13</v>
      </c>
      <c r="B33" s="243" t="s">
        <v>154</v>
      </c>
      <c r="C33" s="259" t="s">
        <v>155</v>
      </c>
      <c r="D33" s="244" t="s">
        <v>152</v>
      </c>
      <c r="E33" s="245">
        <v>396</v>
      </c>
      <c r="F33" s="246">
        <f>H33+J33</f>
        <v>0</v>
      </c>
      <c r="G33" s="246">
        <f>ROUND(E33*F33,2)</f>
        <v>0</v>
      </c>
      <c r="H33" s="247"/>
      <c r="I33" s="246">
        <f>ROUND(E33*H33,2)</f>
        <v>0</v>
      </c>
      <c r="J33" s="247"/>
      <c r="K33" s="248">
        <f>ROUND(E33*J33,2)</f>
        <v>0</v>
      </c>
      <c r="L33" s="232">
        <v>21</v>
      </c>
      <c r="M33" s="232">
        <f>G33*(1+L33/100)</f>
        <v>0</v>
      </c>
      <c r="N33" s="232">
        <v>0</v>
      </c>
      <c r="O33" s="232">
        <f>ROUND(E33*N33,2)</f>
        <v>0</v>
      </c>
      <c r="P33" s="232">
        <v>0</v>
      </c>
      <c r="Q33" s="232">
        <f>ROUND(E33*P33,2)</f>
        <v>0</v>
      </c>
      <c r="R33" s="232"/>
      <c r="S33" s="232" t="s">
        <v>110</v>
      </c>
      <c r="T33" s="232" t="s">
        <v>110</v>
      </c>
      <c r="U33" s="232">
        <v>7.0000000000000007E-2</v>
      </c>
      <c r="V33" s="232">
        <f>ROUND(E33*U33,2)</f>
        <v>27.72</v>
      </c>
      <c r="W33" s="232"/>
      <c r="X33" s="232" t="s">
        <v>111</v>
      </c>
      <c r="Y33" s="213"/>
      <c r="Z33" s="213"/>
      <c r="AA33" s="213"/>
      <c r="AB33" s="213"/>
      <c r="AC33" s="213"/>
      <c r="AD33" s="213"/>
      <c r="AE33" s="213"/>
      <c r="AF33" s="213"/>
      <c r="AG33" s="213" t="s">
        <v>112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outlineLevel="1" x14ac:dyDescent="0.2">
      <c r="A34" s="230"/>
      <c r="B34" s="231"/>
      <c r="C34" s="260" t="s">
        <v>156</v>
      </c>
      <c r="D34" s="233"/>
      <c r="E34" s="234">
        <v>396</v>
      </c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13"/>
      <c r="Z34" s="213"/>
      <c r="AA34" s="213"/>
      <c r="AB34" s="213"/>
      <c r="AC34" s="213"/>
      <c r="AD34" s="213"/>
      <c r="AE34" s="213"/>
      <c r="AF34" s="213"/>
      <c r="AG34" s="213" t="s">
        <v>114</v>
      </c>
      <c r="AH34" s="213">
        <v>5</v>
      </c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42">
        <v>14</v>
      </c>
      <c r="B35" s="243" t="s">
        <v>157</v>
      </c>
      <c r="C35" s="259" t="s">
        <v>158</v>
      </c>
      <c r="D35" s="244" t="s">
        <v>125</v>
      </c>
      <c r="E35" s="245">
        <v>99</v>
      </c>
      <c r="F35" s="246">
        <f>H35+J35</f>
        <v>0</v>
      </c>
      <c r="G35" s="246">
        <f>ROUND(E35*F35,2)</f>
        <v>0</v>
      </c>
      <c r="H35" s="247"/>
      <c r="I35" s="246">
        <f>ROUND(E35*H35,2)</f>
        <v>0</v>
      </c>
      <c r="J35" s="247"/>
      <c r="K35" s="248">
        <f>ROUND(E35*J35,2)</f>
        <v>0</v>
      </c>
      <c r="L35" s="232">
        <v>21</v>
      </c>
      <c r="M35" s="232">
        <f>G35*(1+L35/100)</f>
        <v>0</v>
      </c>
      <c r="N35" s="232">
        <v>0</v>
      </c>
      <c r="O35" s="232">
        <f>ROUND(E35*N35,2)</f>
        <v>0</v>
      </c>
      <c r="P35" s="232">
        <v>0</v>
      </c>
      <c r="Q35" s="232">
        <f>ROUND(E35*P35,2)</f>
        <v>0</v>
      </c>
      <c r="R35" s="232"/>
      <c r="S35" s="232" t="s">
        <v>110</v>
      </c>
      <c r="T35" s="232" t="s">
        <v>110</v>
      </c>
      <c r="U35" s="232">
        <v>0.35</v>
      </c>
      <c r="V35" s="232">
        <f>ROUND(E35*U35,2)</f>
        <v>34.65</v>
      </c>
      <c r="W35" s="232"/>
      <c r="X35" s="232" t="s">
        <v>111</v>
      </c>
      <c r="Y35" s="213"/>
      <c r="Z35" s="213"/>
      <c r="AA35" s="213"/>
      <c r="AB35" s="213"/>
      <c r="AC35" s="213"/>
      <c r="AD35" s="213"/>
      <c r="AE35" s="213"/>
      <c r="AF35" s="213"/>
      <c r="AG35" s="213" t="s">
        <v>126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1" x14ac:dyDescent="0.2">
      <c r="A36" s="230"/>
      <c r="B36" s="231"/>
      <c r="C36" s="260" t="s">
        <v>159</v>
      </c>
      <c r="D36" s="233"/>
      <c r="E36" s="234">
        <v>99</v>
      </c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13"/>
      <c r="Z36" s="213"/>
      <c r="AA36" s="213"/>
      <c r="AB36" s="213"/>
      <c r="AC36" s="213"/>
      <c r="AD36" s="213"/>
      <c r="AE36" s="213"/>
      <c r="AF36" s="213"/>
      <c r="AG36" s="213" t="s">
        <v>114</v>
      </c>
      <c r="AH36" s="213">
        <v>0</v>
      </c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1" x14ac:dyDescent="0.2">
      <c r="A37" s="242">
        <v>15</v>
      </c>
      <c r="B37" s="243" t="s">
        <v>160</v>
      </c>
      <c r="C37" s="259" t="s">
        <v>161</v>
      </c>
      <c r="D37" s="244" t="s">
        <v>125</v>
      </c>
      <c r="E37" s="245">
        <v>24</v>
      </c>
      <c r="F37" s="246">
        <f>H37+J37</f>
        <v>0</v>
      </c>
      <c r="G37" s="246">
        <f>ROUND(E37*F37,2)</f>
        <v>0</v>
      </c>
      <c r="H37" s="247"/>
      <c r="I37" s="246">
        <f>ROUND(E37*H37,2)</f>
        <v>0</v>
      </c>
      <c r="J37" s="247"/>
      <c r="K37" s="248">
        <f>ROUND(E37*J37,2)</f>
        <v>0</v>
      </c>
      <c r="L37" s="232">
        <v>21</v>
      </c>
      <c r="M37" s="232">
        <f>G37*(1+L37/100)</f>
        <v>0</v>
      </c>
      <c r="N37" s="232">
        <v>0</v>
      </c>
      <c r="O37" s="232">
        <f>ROUND(E37*N37,2)</f>
        <v>0</v>
      </c>
      <c r="P37" s="232">
        <v>0</v>
      </c>
      <c r="Q37" s="232">
        <f>ROUND(E37*P37,2)</f>
        <v>0</v>
      </c>
      <c r="R37" s="232"/>
      <c r="S37" s="232" t="s">
        <v>110</v>
      </c>
      <c r="T37" s="232" t="s">
        <v>110</v>
      </c>
      <c r="U37" s="232">
        <v>7.0000000000000007E-2</v>
      </c>
      <c r="V37" s="232">
        <f>ROUND(E37*U37,2)</f>
        <v>1.68</v>
      </c>
      <c r="W37" s="232"/>
      <c r="X37" s="232" t="s">
        <v>111</v>
      </c>
      <c r="Y37" s="213"/>
      <c r="Z37" s="213"/>
      <c r="AA37" s="213"/>
      <c r="AB37" s="213"/>
      <c r="AC37" s="213"/>
      <c r="AD37" s="213"/>
      <c r="AE37" s="213"/>
      <c r="AF37" s="213"/>
      <c r="AG37" s="213" t="s">
        <v>126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1" x14ac:dyDescent="0.2">
      <c r="A38" s="230"/>
      <c r="B38" s="231"/>
      <c r="C38" s="260" t="s">
        <v>162</v>
      </c>
      <c r="D38" s="233"/>
      <c r="E38" s="234">
        <v>24</v>
      </c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13"/>
      <c r="Z38" s="213"/>
      <c r="AA38" s="213"/>
      <c r="AB38" s="213"/>
      <c r="AC38" s="213"/>
      <c r="AD38" s="213"/>
      <c r="AE38" s="213"/>
      <c r="AF38" s="213"/>
      <c r="AG38" s="213" t="s">
        <v>114</v>
      </c>
      <c r="AH38" s="213">
        <v>0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ht="22.5" outlineLevel="1" x14ac:dyDescent="0.2">
      <c r="A39" s="242">
        <v>16</v>
      </c>
      <c r="B39" s="243" t="s">
        <v>163</v>
      </c>
      <c r="C39" s="259" t="s">
        <v>164</v>
      </c>
      <c r="D39" s="244" t="s">
        <v>125</v>
      </c>
      <c r="E39" s="245">
        <v>149.5</v>
      </c>
      <c r="F39" s="246">
        <f>H39+J39</f>
        <v>0</v>
      </c>
      <c r="G39" s="246">
        <f>ROUND(E39*F39,2)</f>
        <v>0</v>
      </c>
      <c r="H39" s="247"/>
      <c r="I39" s="246">
        <f>ROUND(E39*H39,2)</f>
        <v>0</v>
      </c>
      <c r="J39" s="247"/>
      <c r="K39" s="248">
        <f>ROUND(E39*J39,2)</f>
        <v>0</v>
      </c>
      <c r="L39" s="232">
        <v>21</v>
      </c>
      <c r="M39" s="232">
        <f>G39*(1+L39/100)</f>
        <v>0</v>
      </c>
      <c r="N39" s="232">
        <v>0</v>
      </c>
      <c r="O39" s="232">
        <f>ROUND(E39*N39,2)</f>
        <v>0</v>
      </c>
      <c r="P39" s="232">
        <v>0</v>
      </c>
      <c r="Q39" s="232">
        <f>ROUND(E39*P39,2)</f>
        <v>0</v>
      </c>
      <c r="R39" s="232"/>
      <c r="S39" s="232" t="s">
        <v>110</v>
      </c>
      <c r="T39" s="232" t="s">
        <v>110</v>
      </c>
      <c r="U39" s="232">
        <v>0.01</v>
      </c>
      <c r="V39" s="232">
        <f>ROUND(E39*U39,2)</f>
        <v>1.5</v>
      </c>
      <c r="W39" s="232"/>
      <c r="X39" s="232" t="s">
        <v>111</v>
      </c>
      <c r="Y39" s="213"/>
      <c r="Z39" s="213"/>
      <c r="AA39" s="213"/>
      <c r="AB39" s="213"/>
      <c r="AC39" s="213"/>
      <c r="AD39" s="213"/>
      <c r="AE39" s="213"/>
      <c r="AF39" s="213"/>
      <c r="AG39" s="213" t="s">
        <v>112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1" x14ac:dyDescent="0.2">
      <c r="A40" s="230"/>
      <c r="B40" s="231"/>
      <c r="C40" s="260" t="s">
        <v>165</v>
      </c>
      <c r="D40" s="233"/>
      <c r="E40" s="234">
        <v>198</v>
      </c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13"/>
      <c r="Z40" s="213"/>
      <c r="AA40" s="213"/>
      <c r="AB40" s="213"/>
      <c r="AC40" s="213"/>
      <c r="AD40" s="213"/>
      <c r="AE40" s="213"/>
      <c r="AF40" s="213"/>
      <c r="AG40" s="213" t="s">
        <v>114</v>
      </c>
      <c r="AH40" s="213">
        <v>0</v>
      </c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1" x14ac:dyDescent="0.2">
      <c r="A41" s="230"/>
      <c r="B41" s="231"/>
      <c r="C41" s="260" t="s">
        <v>166</v>
      </c>
      <c r="D41" s="233"/>
      <c r="E41" s="234">
        <v>-24.5</v>
      </c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13"/>
      <c r="Z41" s="213"/>
      <c r="AA41" s="213"/>
      <c r="AB41" s="213"/>
      <c r="AC41" s="213"/>
      <c r="AD41" s="213"/>
      <c r="AE41" s="213"/>
      <c r="AF41" s="213"/>
      <c r="AG41" s="213" t="s">
        <v>114</v>
      </c>
      <c r="AH41" s="213">
        <v>0</v>
      </c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1" x14ac:dyDescent="0.2">
      <c r="A42" s="230"/>
      <c r="B42" s="231"/>
      <c r="C42" s="260" t="s">
        <v>167</v>
      </c>
      <c r="D42" s="233"/>
      <c r="E42" s="234">
        <v>-24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13"/>
      <c r="Z42" s="213"/>
      <c r="AA42" s="213"/>
      <c r="AB42" s="213"/>
      <c r="AC42" s="213"/>
      <c r="AD42" s="213"/>
      <c r="AE42" s="213"/>
      <c r="AF42" s="213"/>
      <c r="AG42" s="213" t="s">
        <v>114</v>
      </c>
      <c r="AH42" s="213">
        <v>0</v>
      </c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ht="22.5" outlineLevel="1" x14ac:dyDescent="0.2">
      <c r="A43" s="242">
        <v>17</v>
      </c>
      <c r="B43" s="243" t="s">
        <v>168</v>
      </c>
      <c r="C43" s="259" t="s">
        <v>169</v>
      </c>
      <c r="D43" s="244" t="s">
        <v>125</v>
      </c>
      <c r="E43" s="245">
        <v>149.5</v>
      </c>
      <c r="F43" s="246">
        <f>H43+J43</f>
        <v>0</v>
      </c>
      <c r="G43" s="246">
        <f>ROUND(E43*F43,2)</f>
        <v>0</v>
      </c>
      <c r="H43" s="247"/>
      <c r="I43" s="246">
        <f>ROUND(E43*H43,2)</f>
        <v>0</v>
      </c>
      <c r="J43" s="247"/>
      <c r="K43" s="248">
        <f>ROUND(E43*J43,2)</f>
        <v>0</v>
      </c>
      <c r="L43" s="232">
        <v>21</v>
      </c>
      <c r="M43" s="232">
        <f>G43*(1+L43/100)</f>
        <v>0</v>
      </c>
      <c r="N43" s="232">
        <v>0</v>
      </c>
      <c r="O43" s="232">
        <f>ROUND(E43*N43,2)</f>
        <v>0</v>
      </c>
      <c r="P43" s="232">
        <v>0</v>
      </c>
      <c r="Q43" s="232">
        <f>ROUND(E43*P43,2)</f>
        <v>0</v>
      </c>
      <c r="R43" s="232"/>
      <c r="S43" s="232" t="s">
        <v>110</v>
      </c>
      <c r="T43" s="232" t="s">
        <v>110</v>
      </c>
      <c r="U43" s="232">
        <v>8.9999999999999993E-3</v>
      </c>
      <c r="V43" s="232">
        <f>ROUND(E43*U43,2)</f>
        <v>1.35</v>
      </c>
      <c r="W43" s="232"/>
      <c r="X43" s="232" t="s">
        <v>111</v>
      </c>
      <c r="Y43" s="213"/>
      <c r="Z43" s="213"/>
      <c r="AA43" s="213"/>
      <c r="AB43" s="213"/>
      <c r="AC43" s="213"/>
      <c r="AD43" s="213"/>
      <c r="AE43" s="213"/>
      <c r="AF43" s="213"/>
      <c r="AG43" s="213" t="s">
        <v>126</v>
      </c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outlineLevel="1" x14ac:dyDescent="0.2">
      <c r="A44" s="230"/>
      <c r="B44" s="231"/>
      <c r="C44" s="260" t="s">
        <v>170</v>
      </c>
      <c r="D44" s="233"/>
      <c r="E44" s="234">
        <v>149.5</v>
      </c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13"/>
      <c r="Z44" s="213"/>
      <c r="AA44" s="213"/>
      <c r="AB44" s="213"/>
      <c r="AC44" s="213"/>
      <c r="AD44" s="213"/>
      <c r="AE44" s="213"/>
      <c r="AF44" s="213"/>
      <c r="AG44" s="213" t="s">
        <v>114</v>
      </c>
      <c r="AH44" s="213">
        <v>5</v>
      </c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1" x14ac:dyDescent="0.2">
      <c r="A45" s="242">
        <v>18</v>
      </c>
      <c r="B45" s="243" t="s">
        <v>171</v>
      </c>
      <c r="C45" s="259" t="s">
        <v>172</v>
      </c>
      <c r="D45" s="244" t="s">
        <v>125</v>
      </c>
      <c r="E45" s="245">
        <v>84.56</v>
      </c>
      <c r="F45" s="246">
        <f>H45+J45</f>
        <v>0</v>
      </c>
      <c r="G45" s="246">
        <f>ROUND(E45*F45,2)</f>
        <v>0</v>
      </c>
      <c r="H45" s="247"/>
      <c r="I45" s="246">
        <f>ROUND(E45*H45,2)</f>
        <v>0</v>
      </c>
      <c r="J45" s="247"/>
      <c r="K45" s="248">
        <f>ROUND(E45*J45,2)</f>
        <v>0</v>
      </c>
      <c r="L45" s="232">
        <v>21</v>
      </c>
      <c r="M45" s="232">
        <f>G45*(1+L45/100)</f>
        <v>0</v>
      </c>
      <c r="N45" s="232">
        <v>0</v>
      </c>
      <c r="O45" s="232">
        <f>ROUND(E45*N45,2)</f>
        <v>0</v>
      </c>
      <c r="P45" s="232">
        <v>0</v>
      </c>
      <c r="Q45" s="232">
        <f>ROUND(E45*P45,2)</f>
        <v>0</v>
      </c>
      <c r="R45" s="232"/>
      <c r="S45" s="232" t="s">
        <v>110</v>
      </c>
      <c r="T45" s="232" t="s">
        <v>110</v>
      </c>
      <c r="U45" s="232">
        <v>0.20200000000000001</v>
      </c>
      <c r="V45" s="232">
        <f>ROUND(E45*U45,2)</f>
        <v>17.079999999999998</v>
      </c>
      <c r="W45" s="232"/>
      <c r="X45" s="232" t="s">
        <v>111</v>
      </c>
      <c r="Y45" s="213"/>
      <c r="Z45" s="213"/>
      <c r="AA45" s="213"/>
      <c r="AB45" s="213"/>
      <c r="AC45" s="213"/>
      <c r="AD45" s="213"/>
      <c r="AE45" s="213"/>
      <c r="AF45" s="213"/>
      <c r="AG45" s="213" t="s">
        <v>112</v>
      </c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1" x14ac:dyDescent="0.2">
      <c r="A46" s="230"/>
      <c r="B46" s="231"/>
      <c r="C46" s="261" t="s">
        <v>173</v>
      </c>
      <c r="D46" s="249"/>
      <c r="E46" s="249"/>
      <c r="F46" s="249"/>
      <c r="G46" s="249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13"/>
      <c r="Z46" s="213"/>
      <c r="AA46" s="213"/>
      <c r="AB46" s="213"/>
      <c r="AC46" s="213"/>
      <c r="AD46" s="213"/>
      <c r="AE46" s="213"/>
      <c r="AF46" s="213"/>
      <c r="AG46" s="213" t="s">
        <v>174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1" x14ac:dyDescent="0.2">
      <c r="A47" s="230"/>
      <c r="B47" s="231"/>
      <c r="C47" s="260" t="s">
        <v>175</v>
      </c>
      <c r="D47" s="233"/>
      <c r="E47" s="234">
        <v>198</v>
      </c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13"/>
      <c r="Z47" s="213"/>
      <c r="AA47" s="213"/>
      <c r="AB47" s="213"/>
      <c r="AC47" s="213"/>
      <c r="AD47" s="213"/>
      <c r="AE47" s="213"/>
      <c r="AF47" s="213"/>
      <c r="AG47" s="213" t="s">
        <v>114</v>
      </c>
      <c r="AH47" s="213">
        <v>0</v>
      </c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outlineLevel="1" x14ac:dyDescent="0.2">
      <c r="A48" s="230"/>
      <c r="B48" s="231"/>
      <c r="C48" s="260" t="s">
        <v>176</v>
      </c>
      <c r="D48" s="233"/>
      <c r="E48" s="234">
        <v>-12.2</v>
      </c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13"/>
      <c r="Z48" s="213"/>
      <c r="AA48" s="213"/>
      <c r="AB48" s="213"/>
      <c r="AC48" s="213"/>
      <c r="AD48" s="213"/>
      <c r="AE48" s="213"/>
      <c r="AF48" s="213"/>
      <c r="AG48" s="213" t="s">
        <v>114</v>
      </c>
      <c r="AH48" s="213">
        <v>0</v>
      </c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1" x14ac:dyDescent="0.2">
      <c r="A49" s="230"/>
      <c r="B49" s="231"/>
      <c r="C49" s="260" t="s">
        <v>177</v>
      </c>
      <c r="D49" s="233"/>
      <c r="E49" s="234">
        <v>-75.64</v>
      </c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13"/>
      <c r="Z49" s="213"/>
      <c r="AA49" s="213"/>
      <c r="AB49" s="213"/>
      <c r="AC49" s="213"/>
      <c r="AD49" s="213"/>
      <c r="AE49" s="213"/>
      <c r="AF49" s="213"/>
      <c r="AG49" s="213" t="s">
        <v>114</v>
      </c>
      <c r="AH49" s="213">
        <v>0</v>
      </c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1" x14ac:dyDescent="0.2">
      <c r="A50" s="230"/>
      <c r="B50" s="231"/>
      <c r="C50" s="260" t="s">
        <v>178</v>
      </c>
      <c r="D50" s="233"/>
      <c r="E50" s="234">
        <v>-24.5</v>
      </c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13"/>
      <c r="Z50" s="213"/>
      <c r="AA50" s="213"/>
      <c r="AB50" s="213"/>
      <c r="AC50" s="213"/>
      <c r="AD50" s="213"/>
      <c r="AE50" s="213"/>
      <c r="AF50" s="213"/>
      <c r="AG50" s="213" t="s">
        <v>114</v>
      </c>
      <c r="AH50" s="213">
        <v>0</v>
      </c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1" x14ac:dyDescent="0.2">
      <c r="A51" s="230"/>
      <c r="B51" s="231"/>
      <c r="C51" s="260" t="s">
        <v>179</v>
      </c>
      <c r="D51" s="233"/>
      <c r="E51" s="234">
        <v>-0.2</v>
      </c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13"/>
      <c r="Z51" s="213"/>
      <c r="AA51" s="213"/>
      <c r="AB51" s="213"/>
      <c r="AC51" s="213"/>
      <c r="AD51" s="213"/>
      <c r="AE51" s="213"/>
      <c r="AF51" s="213"/>
      <c r="AG51" s="213" t="s">
        <v>114</v>
      </c>
      <c r="AH51" s="213">
        <v>0</v>
      </c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1" x14ac:dyDescent="0.2">
      <c r="A52" s="230"/>
      <c r="B52" s="231"/>
      <c r="C52" s="260" t="s">
        <v>180</v>
      </c>
      <c r="D52" s="233"/>
      <c r="E52" s="234">
        <v>-0.9</v>
      </c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13"/>
      <c r="Z52" s="213"/>
      <c r="AA52" s="213"/>
      <c r="AB52" s="213"/>
      <c r="AC52" s="213"/>
      <c r="AD52" s="213"/>
      <c r="AE52" s="213"/>
      <c r="AF52" s="213"/>
      <c r="AG52" s="213" t="s">
        <v>114</v>
      </c>
      <c r="AH52" s="213">
        <v>0</v>
      </c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1" x14ac:dyDescent="0.2">
      <c r="A53" s="242">
        <v>19</v>
      </c>
      <c r="B53" s="243" t="s">
        <v>181</v>
      </c>
      <c r="C53" s="259" t="s">
        <v>182</v>
      </c>
      <c r="D53" s="244" t="s">
        <v>125</v>
      </c>
      <c r="E53" s="245">
        <v>64.76688</v>
      </c>
      <c r="F53" s="246">
        <f>H53+J53</f>
        <v>0</v>
      </c>
      <c r="G53" s="246">
        <f>ROUND(E53*F53,2)</f>
        <v>0</v>
      </c>
      <c r="H53" s="247"/>
      <c r="I53" s="246">
        <f>ROUND(E53*H53,2)</f>
        <v>0</v>
      </c>
      <c r="J53" s="247"/>
      <c r="K53" s="248">
        <f>ROUND(E53*J53,2)</f>
        <v>0</v>
      </c>
      <c r="L53" s="232">
        <v>21</v>
      </c>
      <c r="M53" s="232">
        <f>G53*(1+L53/100)</f>
        <v>0</v>
      </c>
      <c r="N53" s="232">
        <v>0</v>
      </c>
      <c r="O53" s="232">
        <f>ROUND(E53*N53,2)</f>
        <v>0</v>
      </c>
      <c r="P53" s="232">
        <v>0</v>
      </c>
      <c r="Q53" s="232">
        <f>ROUND(E53*P53,2)</f>
        <v>0</v>
      </c>
      <c r="R53" s="232"/>
      <c r="S53" s="232" t="s">
        <v>110</v>
      </c>
      <c r="T53" s="232" t="s">
        <v>110</v>
      </c>
      <c r="U53" s="232">
        <v>2.1949999999999998</v>
      </c>
      <c r="V53" s="232">
        <f>ROUND(E53*U53,2)</f>
        <v>142.16</v>
      </c>
      <c r="W53" s="232"/>
      <c r="X53" s="232" t="s">
        <v>111</v>
      </c>
      <c r="Y53" s="213"/>
      <c r="Z53" s="213"/>
      <c r="AA53" s="213"/>
      <c r="AB53" s="213"/>
      <c r="AC53" s="213"/>
      <c r="AD53" s="213"/>
      <c r="AE53" s="213"/>
      <c r="AF53" s="213"/>
      <c r="AG53" s="213" t="s">
        <v>112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1" x14ac:dyDescent="0.2">
      <c r="A54" s="230"/>
      <c r="B54" s="231"/>
      <c r="C54" s="260" t="s">
        <v>183</v>
      </c>
      <c r="D54" s="233"/>
      <c r="E54" s="234">
        <v>75.64</v>
      </c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13"/>
      <c r="Z54" s="213"/>
      <c r="AA54" s="213"/>
      <c r="AB54" s="213"/>
      <c r="AC54" s="213"/>
      <c r="AD54" s="213"/>
      <c r="AE54" s="213"/>
      <c r="AF54" s="213"/>
      <c r="AG54" s="213" t="s">
        <v>114</v>
      </c>
      <c r="AH54" s="213">
        <v>0</v>
      </c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outlineLevel="1" x14ac:dyDescent="0.2">
      <c r="A55" s="230"/>
      <c r="B55" s="231"/>
      <c r="C55" s="260" t="s">
        <v>184</v>
      </c>
      <c r="D55" s="233"/>
      <c r="E55" s="234">
        <v>0.9</v>
      </c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13"/>
      <c r="Z55" s="213"/>
      <c r="AA55" s="213"/>
      <c r="AB55" s="213"/>
      <c r="AC55" s="213"/>
      <c r="AD55" s="213"/>
      <c r="AE55" s="213"/>
      <c r="AF55" s="213"/>
      <c r="AG55" s="213" t="s">
        <v>114</v>
      </c>
      <c r="AH55" s="213">
        <v>0</v>
      </c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1" x14ac:dyDescent="0.2">
      <c r="A56" s="230"/>
      <c r="B56" s="231"/>
      <c r="C56" s="260" t="s">
        <v>185</v>
      </c>
      <c r="D56" s="233"/>
      <c r="E56" s="234">
        <v>-11.737780000000001</v>
      </c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13"/>
      <c r="Z56" s="213"/>
      <c r="AA56" s="213"/>
      <c r="AB56" s="213"/>
      <c r="AC56" s="213"/>
      <c r="AD56" s="213"/>
      <c r="AE56" s="213"/>
      <c r="AF56" s="213"/>
      <c r="AG56" s="213" t="s">
        <v>114</v>
      </c>
      <c r="AH56" s="213">
        <v>0</v>
      </c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1" x14ac:dyDescent="0.2">
      <c r="A57" s="230"/>
      <c r="B57" s="231"/>
      <c r="C57" s="260" t="s">
        <v>186</v>
      </c>
      <c r="D57" s="233"/>
      <c r="E57" s="234">
        <v>-3.5340000000000003E-2</v>
      </c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13"/>
      <c r="Z57" s="213"/>
      <c r="AA57" s="213"/>
      <c r="AB57" s="213"/>
      <c r="AC57" s="213"/>
      <c r="AD57" s="213"/>
      <c r="AE57" s="213"/>
      <c r="AF57" s="213"/>
      <c r="AG57" s="213" t="s">
        <v>114</v>
      </c>
      <c r="AH57" s="213">
        <v>0</v>
      </c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">
      <c r="A58" s="250">
        <v>20</v>
      </c>
      <c r="B58" s="251" t="s">
        <v>187</v>
      </c>
      <c r="C58" s="262" t="s">
        <v>188</v>
      </c>
      <c r="D58" s="252" t="s">
        <v>152</v>
      </c>
      <c r="E58" s="253">
        <v>48</v>
      </c>
      <c r="F58" s="254">
        <f>H58+J58</f>
        <v>0</v>
      </c>
      <c r="G58" s="254">
        <f>ROUND(E58*F58,2)</f>
        <v>0</v>
      </c>
      <c r="H58" s="255"/>
      <c r="I58" s="254">
        <f>ROUND(E58*H58,2)</f>
        <v>0</v>
      </c>
      <c r="J58" s="255"/>
      <c r="K58" s="256">
        <f>ROUND(E58*J58,2)</f>
        <v>0</v>
      </c>
      <c r="L58" s="232">
        <v>21</v>
      </c>
      <c r="M58" s="232">
        <f>G58*(1+L58/100)</f>
        <v>0</v>
      </c>
      <c r="N58" s="232">
        <v>0</v>
      </c>
      <c r="O58" s="232">
        <f>ROUND(E58*N58,2)</f>
        <v>0</v>
      </c>
      <c r="P58" s="232">
        <v>0</v>
      </c>
      <c r="Q58" s="232">
        <f>ROUND(E58*P58,2)</f>
        <v>0</v>
      </c>
      <c r="R58" s="232"/>
      <c r="S58" s="232" t="s">
        <v>110</v>
      </c>
      <c r="T58" s="232" t="s">
        <v>110</v>
      </c>
      <c r="U58" s="232">
        <v>0.13</v>
      </c>
      <c r="V58" s="232">
        <f>ROUND(E58*U58,2)</f>
        <v>6.24</v>
      </c>
      <c r="W58" s="232"/>
      <c r="X58" s="232" t="s">
        <v>111</v>
      </c>
      <c r="Y58" s="213"/>
      <c r="Z58" s="213"/>
      <c r="AA58" s="213"/>
      <c r="AB58" s="213"/>
      <c r="AC58" s="213"/>
      <c r="AD58" s="213"/>
      <c r="AE58" s="213"/>
      <c r="AF58" s="213"/>
      <c r="AG58" s="213" t="s">
        <v>126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1" x14ac:dyDescent="0.2">
      <c r="A59" s="242">
        <v>21</v>
      </c>
      <c r="B59" s="243" t="s">
        <v>189</v>
      </c>
      <c r="C59" s="259" t="s">
        <v>190</v>
      </c>
      <c r="D59" s="244" t="s">
        <v>191</v>
      </c>
      <c r="E59" s="245">
        <v>299</v>
      </c>
      <c r="F59" s="246">
        <f>H59+J59</f>
        <v>0</v>
      </c>
      <c r="G59" s="246">
        <f>ROUND(E59*F59,2)</f>
        <v>0</v>
      </c>
      <c r="H59" s="247"/>
      <c r="I59" s="246">
        <f>ROUND(E59*H59,2)</f>
        <v>0</v>
      </c>
      <c r="J59" s="247"/>
      <c r="K59" s="248">
        <f>ROUND(E59*J59,2)</f>
        <v>0</v>
      </c>
      <c r="L59" s="232">
        <v>21</v>
      </c>
      <c r="M59" s="232">
        <f>G59*(1+L59/100)</f>
        <v>0</v>
      </c>
      <c r="N59" s="232">
        <v>0</v>
      </c>
      <c r="O59" s="232">
        <f>ROUND(E59*N59,2)</f>
        <v>0</v>
      </c>
      <c r="P59" s="232">
        <v>0</v>
      </c>
      <c r="Q59" s="232">
        <f>ROUND(E59*P59,2)</f>
        <v>0</v>
      </c>
      <c r="R59" s="232"/>
      <c r="S59" s="232" t="s">
        <v>110</v>
      </c>
      <c r="T59" s="232" t="s">
        <v>110</v>
      </c>
      <c r="U59" s="232">
        <v>0</v>
      </c>
      <c r="V59" s="232">
        <f>ROUND(E59*U59,2)</f>
        <v>0</v>
      </c>
      <c r="W59" s="232"/>
      <c r="X59" s="232" t="s">
        <v>111</v>
      </c>
      <c r="Y59" s="213"/>
      <c r="Z59" s="213"/>
      <c r="AA59" s="213"/>
      <c r="AB59" s="213"/>
      <c r="AC59" s="213"/>
      <c r="AD59" s="213"/>
      <c r="AE59" s="213"/>
      <c r="AF59" s="213"/>
      <c r="AG59" s="213" t="s">
        <v>112</v>
      </c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1" x14ac:dyDescent="0.2">
      <c r="A60" s="230"/>
      <c r="B60" s="231"/>
      <c r="C60" s="260" t="s">
        <v>192</v>
      </c>
      <c r="D60" s="233"/>
      <c r="E60" s="234">
        <v>299</v>
      </c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13"/>
      <c r="Z60" s="213"/>
      <c r="AA60" s="213"/>
      <c r="AB60" s="213"/>
      <c r="AC60" s="213"/>
      <c r="AD60" s="213"/>
      <c r="AE60" s="213"/>
      <c r="AF60" s="213"/>
      <c r="AG60" s="213" t="s">
        <v>114</v>
      </c>
      <c r="AH60" s="213">
        <v>5</v>
      </c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outlineLevel="1" x14ac:dyDescent="0.2">
      <c r="A61" s="242">
        <v>22</v>
      </c>
      <c r="B61" s="243" t="s">
        <v>193</v>
      </c>
      <c r="C61" s="259" t="s">
        <v>194</v>
      </c>
      <c r="D61" s="244" t="s">
        <v>191</v>
      </c>
      <c r="E61" s="245">
        <v>129.53376</v>
      </c>
      <c r="F61" s="246">
        <f>H61+J61</f>
        <v>0</v>
      </c>
      <c r="G61" s="246">
        <f>ROUND(E61*F61,2)</f>
        <v>0</v>
      </c>
      <c r="H61" s="247"/>
      <c r="I61" s="246">
        <f>ROUND(E61*H61,2)</f>
        <v>0</v>
      </c>
      <c r="J61" s="247"/>
      <c r="K61" s="248">
        <f>ROUND(E61*J61,2)</f>
        <v>0</v>
      </c>
      <c r="L61" s="232">
        <v>21</v>
      </c>
      <c r="M61" s="232">
        <f>G61*(1+L61/100)</f>
        <v>0</v>
      </c>
      <c r="N61" s="232">
        <v>1</v>
      </c>
      <c r="O61" s="232">
        <f>ROUND(E61*N61,2)</f>
        <v>129.53</v>
      </c>
      <c r="P61" s="232">
        <v>0</v>
      </c>
      <c r="Q61" s="232">
        <f>ROUND(E61*P61,2)</f>
        <v>0</v>
      </c>
      <c r="R61" s="232" t="s">
        <v>195</v>
      </c>
      <c r="S61" s="232" t="s">
        <v>110</v>
      </c>
      <c r="T61" s="232" t="s">
        <v>110</v>
      </c>
      <c r="U61" s="232">
        <v>0</v>
      </c>
      <c r="V61" s="232">
        <f>ROUND(E61*U61,2)</f>
        <v>0</v>
      </c>
      <c r="W61" s="232"/>
      <c r="X61" s="232" t="s">
        <v>196</v>
      </c>
      <c r="Y61" s="213"/>
      <c r="Z61" s="213"/>
      <c r="AA61" s="213"/>
      <c r="AB61" s="213"/>
      <c r="AC61" s="213"/>
      <c r="AD61" s="213"/>
      <c r="AE61" s="213"/>
      <c r="AF61" s="213"/>
      <c r="AG61" s="213" t="s">
        <v>197</v>
      </c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outlineLevel="1" x14ac:dyDescent="0.2">
      <c r="A62" s="230"/>
      <c r="B62" s="231"/>
      <c r="C62" s="260" t="s">
        <v>198</v>
      </c>
      <c r="D62" s="233"/>
      <c r="E62" s="234">
        <v>129.53376</v>
      </c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13"/>
      <c r="Z62" s="213"/>
      <c r="AA62" s="213"/>
      <c r="AB62" s="213"/>
      <c r="AC62" s="213"/>
      <c r="AD62" s="213"/>
      <c r="AE62" s="213"/>
      <c r="AF62" s="213"/>
      <c r="AG62" s="213" t="s">
        <v>114</v>
      </c>
      <c r="AH62" s="213">
        <v>5</v>
      </c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outlineLevel="1" x14ac:dyDescent="0.2">
      <c r="A63" s="242">
        <v>23</v>
      </c>
      <c r="B63" s="243" t="s">
        <v>199</v>
      </c>
      <c r="C63" s="259" t="s">
        <v>200</v>
      </c>
      <c r="D63" s="244" t="s">
        <v>191</v>
      </c>
      <c r="E63" s="245">
        <v>149.91999999999999</v>
      </c>
      <c r="F63" s="246">
        <f>H63+J63</f>
        <v>0</v>
      </c>
      <c r="G63" s="246">
        <f>ROUND(E63*F63,2)</f>
        <v>0</v>
      </c>
      <c r="H63" s="247"/>
      <c r="I63" s="246">
        <f>ROUND(E63*H63,2)</f>
        <v>0</v>
      </c>
      <c r="J63" s="247"/>
      <c r="K63" s="248">
        <f>ROUND(E63*J63,2)</f>
        <v>0</v>
      </c>
      <c r="L63" s="232">
        <v>21</v>
      </c>
      <c r="M63" s="232">
        <f>G63*(1+L63/100)</f>
        <v>0</v>
      </c>
      <c r="N63" s="232">
        <v>1</v>
      </c>
      <c r="O63" s="232">
        <f>ROUND(E63*N63,2)</f>
        <v>149.91999999999999</v>
      </c>
      <c r="P63" s="232">
        <v>0</v>
      </c>
      <c r="Q63" s="232">
        <f>ROUND(E63*P63,2)</f>
        <v>0</v>
      </c>
      <c r="R63" s="232" t="s">
        <v>195</v>
      </c>
      <c r="S63" s="232" t="s">
        <v>110</v>
      </c>
      <c r="T63" s="232" t="s">
        <v>110</v>
      </c>
      <c r="U63" s="232">
        <v>0</v>
      </c>
      <c r="V63" s="232">
        <f>ROUND(E63*U63,2)</f>
        <v>0</v>
      </c>
      <c r="W63" s="232"/>
      <c r="X63" s="232" t="s">
        <v>196</v>
      </c>
      <c r="Y63" s="213"/>
      <c r="Z63" s="213"/>
      <c r="AA63" s="213"/>
      <c r="AB63" s="213"/>
      <c r="AC63" s="213"/>
      <c r="AD63" s="213"/>
      <c r="AE63" s="213"/>
      <c r="AF63" s="213"/>
      <c r="AG63" s="213" t="s">
        <v>197</v>
      </c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1" x14ac:dyDescent="0.2">
      <c r="A64" s="230"/>
      <c r="B64" s="231"/>
      <c r="C64" s="260" t="s">
        <v>201</v>
      </c>
      <c r="D64" s="233"/>
      <c r="E64" s="234">
        <v>169.12</v>
      </c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13"/>
      <c r="Z64" s="213"/>
      <c r="AA64" s="213"/>
      <c r="AB64" s="213"/>
      <c r="AC64" s="213"/>
      <c r="AD64" s="213"/>
      <c r="AE64" s="213"/>
      <c r="AF64" s="213"/>
      <c r="AG64" s="213" t="s">
        <v>114</v>
      </c>
      <c r="AH64" s="213">
        <v>5</v>
      </c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1" x14ac:dyDescent="0.2">
      <c r="A65" s="230"/>
      <c r="B65" s="231"/>
      <c r="C65" s="260" t="s">
        <v>202</v>
      </c>
      <c r="D65" s="233"/>
      <c r="E65" s="234">
        <v>-19.2</v>
      </c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13"/>
      <c r="Z65" s="213"/>
      <c r="AA65" s="213"/>
      <c r="AB65" s="213"/>
      <c r="AC65" s="213"/>
      <c r="AD65" s="213"/>
      <c r="AE65" s="213"/>
      <c r="AF65" s="213"/>
      <c r="AG65" s="213" t="s">
        <v>114</v>
      </c>
      <c r="AH65" s="213">
        <v>0</v>
      </c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x14ac:dyDescent="0.2">
      <c r="A66" s="236" t="s">
        <v>105</v>
      </c>
      <c r="B66" s="237" t="s">
        <v>57</v>
      </c>
      <c r="C66" s="258" t="s">
        <v>58</v>
      </c>
      <c r="D66" s="238"/>
      <c r="E66" s="239"/>
      <c r="F66" s="240"/>
      <c r="G66" s="240">
        <f>SUMIF(AG67:AG70,"&lt;&gt;NOR",G67:G70)</f>
        <v>0</v>
      </c>
      <c r="H66" s="240"/>
      <c r="I66" s="240">
        <f>SUM(I67:I70)</f>
        <v>0</v>
      </c>
      <c r="J66" s="240"/>
      <c r="K66" s="241">
        <f>SUM(K67:K70)</f>
        <v>0</v>
      </c>
      <c r="L66" s="235"/>
      <c r="M66" s="235">
        <f>SUM(M67:M70)</f>
        <v>0</v>
      </c>
      <c r="N66" s="235"/>
      <c r="O66" s="235">
        <f>SUM(O67:O70)</f>
        <v>0</v>
      </c>
      <c r="P66" s="235"/>
      <c r="Q66" s="235">
        <f>SUM(Q67:Q70)</f>
        <v>8.8000000000000007</v>
      </c>
      <c r="R66" s="235"/>
      <c r="S66" s="235"/>
      <c r="T66" s="235"/>
      <c r="U66" s="235"/>
      <c r="V66" s="235">
        <f>SUM(V67:V70)</f>
        <v>11.6</v>
      </c>
      <c r="W66" s="235"/>
      <c r="X66" s="235"/>
      <c r="AG66" t="s">
        <v>106</v>
      </c>
    </row>
    <row r="67" spans="1:60" outlineLevel="1" x14ac:dyDescent="0.2">
      <c r="A67" s="242">
        <v>24</v>
      </c>
      <c r="B67" s="243" t="s">
        <v>203</v>
      </c>
      <c r="C67" s="259" t="s">
        <v>204</v>
      </c>
      <c r="D67" s="244" t="s">
        <v>152</v>
      </c>
      <c r="E67" s="245">
        <v>10</v>
      </c>
      <c r="F67" s="246">
        <f>H67+J67</f>
        <v>0</v>
      </c>
      <c r="G67" s="246">
        <f>ROUND(E67*F67,2)</f>
        <v>0</v>
      </c>
      <c r="H67" s="247"/>
      <c r="I67" s="246">
        <f>ROUND(E67*H67,2)</f>
        <v>0</v>
      </c>
      <c r="J67" s="247"/>
      <c r="K67" s="248">
        <f>ROUND(E67*J67,2)</f>
        <v>0</v>
      </c>
      <c r="L67" s="232">
        <v>21</v>
      </c>
      <c r="M67" s="232">
        <f>G67*(1+L67/100)</f>
        <v>0</v>
      </c>
      <c r="N67" s="232">
        <v>0</v>
      </c>
      <c r="O67" s="232">
        <f>ROUND(E67*N67,2)</f>
        <v>0</v>
      </c>
      <c r="P67" s="232">
        <v>0.33</v>
      </c>
      <c r="Q67" s="232">
        <f>ROUND(E67*P67,2)</f>
        <v>3.3</v>
      </c>
      <c r="R67" s="232"/>
      <c r="S67" s="232" t="s">
        <v>110</v>
      </c>
      <c r="T67" s="232" t="s">
        <v>110</v>
      </c>
      <c r="U67" s="232">
        <v>0.31</v>
      </c>
      <c r="V67" s="232">
        <f>ROUND(E67*U67,2)</f>
        <v>3.1</v>
      </c>
      <c r="W67" s="232"/>
      <c r="X67" s="232" t="s">
        <v>111</v>
      </c>
      <c r="Y67" s="213"/>
      <c r="Z67" s="213"/>
      <c r="AA67" s="213"/>
      <c r="AB67" s="213"/>
      <c r="AC67" s="213"/>
      <c r="AD67" s="213"/>
      <c r="AE67" s="213"/>
      <c r="AF67" s="213"/>
      <c r="AG67" s="213" t="s">
        <v>126</v>
      </c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1" x14ac:dyDescent="0.2">
      <c r="A68" s="230"/>
      <c r="B68" s="231"/>
      <c r="C68" s="260" t="s">
        <v>205</v>
      </c>
      <c r="D68" s="233"/>
      <c r="E68" s="234">
        <v>10</v>
      </c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13"/>
      <c r="Z68" s="213"/>
      <c r="AA68" s="213"/>
      <c r="AB68" s="213"/>
      <c r="AC68" s="213"/>
      <c r="AD68" s="213"/>
      <c r="AE68" s="213"/>
      <c r="AF68" s="213"/>
      <c r="AG68" s="213" t="s">
        <v>114</v>
      </c>
      <c r="AH68" s="213">
        <v>0</v>
      </c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outlineLevel="1" x14ac:dyDescent="0.2">
      <c r="A69" s="242">
        <v>25</v>
      </c>
      <c r="B69" s="243" t="s">
        <v>206</v>
      </c>
      <c r="C69" s="259" t="s">
        <v>207</v>
      </c>
      <c r="D69" s="244" t="s">
        <v>152</v>
      </c>
      <c r="E69" s="245">
        <v>10</v>
      </c>
      <c r="F69" s="246">
        <f>H69+J69</f>
        <v>0</v>
      </c>
      <c r="G69" s="246">
        <f>ROUND(E69*F69,2)</f>
        <v>0</v>
      </c>
      <c r="H69" s="247"/>
      <c r="I69" s="246">
        <f>ROUND(E69*H69,2)</f>
        <v>0</v>
      </c>
      <c r="J69" s="247"/>
      <c r="K69" s="248">
        <f>ROUND(E69*J69,2)</f>
        <v>0</v>
      </c>
      <c r="L69" s="232">
        <v>21</v>
      </c>
      <c r="M69" s="232">
        <f>G69*(1+L69/100)</f>
        <v>0</v>
      </c>
      <c r="N69" s="232">
        <v>0</v>
      </c>
      <c r="O69" s="232">
        <f>ROUND(E69*N69,2)</f>
        <v>0</v>
      </c>
      <c r="P69" s="232">
        <v>0.55000000000000004</v>
      </c>
      <c r="Q69" s="232">
        <f>ROUND(E69*P69,2)</f>
        <v>5.5</v>
      </c>
      <c r="R69" s="232"/>
      <c r="S69" s="232" t="s">
        <v>110</v>
      </c>
      <c r="T69" s="232" t="s">
        <v>110</v>
      </c>
      <c r="U69" s="232">
        <v>0.85</v>
      </c>
      <c r="V69" s="232">
        <f>ROUND(E69*U69,2)</f>
        <v>8.5</v>
      </c>
      <c r="W69" s="232"/>
      <c r="X69" s="232" t="s">
        <v>111</v>
      </c>
      <c r="Y69" s="213"/>
      <c r="Z69" s="213"/>
      <c r="AA69" s="213"/>
      <c r="AB69" s="213"/>
      <c r="AC69" s="213"/>
      <c r="AD69" s="213"/>
      <c r="AE69" s="213"/>
      <c r="AF69" s="213"/>
      <c r="AG69" s="213" t="s">
        <v>126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1" x14ac:dyDescent="0.2">
      <c r="A70" s="230"/>
      <c r="B70" s="231"/>
      <c r="C70" s="260" t="s">
        <v>208</v>
      </c>
      <c r="D70" s="233"/>
      <c r="E70" s="234">
        <v>10</v>
      </c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13"/>
      <c r="Z70" s="213"/>
      <c r="AA70" s="213"/>
      <c r="AB70" s="213"/>
      <c r="AC70" s="213"/>
      <c r="AD70" s="213"/>
      <c r="AE70" s="213"/>
      <c r="AF70" s="213"/>
      <c r="AG70" s="213" t="s">
        <v>114</v>
      </c>
      <c r="AH70" s="213">
        <v>5</v>
      </c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x14ac:dyDescent="0.2">
      <c r="A71" s="236" t="s">
        <v>105</v>
      </c>
      <c r="B71" s="237" t="s">
        <v>59</v>
      </c>
      <c r="C71" s="258" t="s">
        <v>60</v>
      </c>
      <c r="D71" s="238"/>
      <c r="E71" s="239"/>
      <c r="F71" s="240"/>
      <c r="G71" s="240">
        <f>SUMIF(AG72:AG77,"&lt;&gt;NOR",G72:G77)</f>
        <v>0</v>
      </c>
      <c r="H71" s="240"/>
      <c r="I71" s="240">
        <f>SUM(I72:I77)</f>
        <v>0</v>
      </c>
      <c r="J71" s="240"/>
      <c r="K71" s="241">
        <f>SUM(K72:K77)</f>
        <v>0</v>
      </c>
      <c r="L71" s="235"/>
      <c r="M71" s="235">
        <f>SUM(M72:M77)</f>
        <v>0</v>
      </c>
      <c r="N71" s="235"/>
      <c r="O71" s="235">
        <f>SUM(O72:O77)</f>
        <v>0.16999999999999998</v>
      </c>
      <c r="P71" s="235"/>
      <c r="Q71" s="235">
        <f>SUM(Q72:Q77)</f>
        <v>0</v>
      </c>
      <c r="R71" s="235"/>
      <c r="S71" s="235"/>
      <c r="T71" s="235"/>
      <c r="U71" s="235"/>
      <c r="V71" s="235">
        <f>SUM(V72:V77)</f>
        <v>1.46</v>
      </c>
      <c r="W71" s="235"/>
      <c r="X71" s="235"/>
      <c r="AG71" t="s">
        <v>106</v>
      </c>
    </row>
    <row r="72" spans="1:60" outlineLevel="1" x14ac:dyDescent="0.2">
      <c r="A72" s="242">
        <v>26</v>
      </c>
      <c r="B72" s="243" t="s">
        <v>209</v>
      </c>
      <c r="C72" s="259" t="s">
        <v>210</v>
      </c>
      <c r="D72" s="244" t="s">
        <v>211</v>
      </c>
      <c r="E72" s="245">
        <v>1</v>
      </c>
      <c r="F72" s="246">
        <f>H72+J72</f>
        <v>0</v>
      </c>
      <c r="G72" s="246">
        <f>ROUND(E72*F72,2)</f>
        <v>0</v>
      </c>
      <c r="H72" s="247"/>
      <c r="I72" s="246">
        <f>ROUND(E72*H72,2)</f>
        <v>0</v>
      </c>
      <c r="J72" s="247"/>
      <c r="K72" s="248">
        <f>ROUND(E72*J72,2)</f>
        <v>0</v>
      </c>
      <c r="L72" s="232">
        <v>21</v>
      </c>
      <c r="M72" s="232">
        <f>G72*(1+L72/100)</f>
        <v>0</v>
      </c>
      <c r="N72" s="232">
        <v>0.15261</v>
      </c>
      <c r="O72" s="232">
        <f>ROUND(E72*N72,2)</f>
        <v>0.15</v>
      </c>
      <c r="P72" s="232">
        <v>0</v>
      </c>
      <c r="Q72" s="232">
        <f>ROUND(E72*P72,2)</f>
        <v>0</v>
      </c>
      <c r="R72" s="232"/>
      <c r="S72" s="232" t="s">
        <v>110</v>
      </c>
      <c r="T72" s="232" t="s">
        <v>110</v>
      </c>
      <c r="U72" s="232">
        <v>1.4550000000000001</v>
      </c>
      <c r="V72" s="232">
        <f>ROUND(E72*U72,2)</f>
        <v>1.46</v>
      </c>
      <c r="W72" s="232"/>
      <c r="X72" s="232" t="s">
        <v>111</v>
      </c>
      <c r="Y72" s="213"/>
      <c r="Z72" s="213"/>
      <c r="AA72" s="213"/>
      <c r="AB72" s="213"/>
      <c r="AC72" s="213"/>
      <c r="AD72" s="213"/>
      <c r="AE72" s="213"/>
      <c r="AF72" s="213"/>
      <c r="AG72" s="213" t="s">
        <v>112</v>
      </c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1" x14ac:dyDescent="0.2">
      <c r="A73" s="230"/>
      <c r="B73" s="231"/>
      <c r="C73" s="260" t="s">
        <v>212</v>
      </c>
      <c r="D73" s="233"/>
      <c r="E73" s="234">
        <v>1</v>
      </c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13"/>
      <c r="Z73" s="213"/>
      <c r="AA73" s="213"/>
      <c r="AB73" s="213"/>
      <c r="AC73" s="213"/>
      <c r="AD73" s="213"/>
      <c r="AE73" s="213"/>
      <c r="AF73" s="213"/>
      <c r="AG73" s="213" t="s">
        <v>114</v>
      </c>
      <c r="AH73" s="213">
        <v>0</v>
      </c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ht="22.5" outlineLevel="1" x14ac:dyDescent="0.2">
      <c r="A74" s="242">
        <v>27</v>
      </c>
      <c r="B74" s="243" t="s">
        <v>213</v>
      </c>
      <c r="C74" s="259" t="s">
        <v>214</v>
      </c>
      <c r="D74" s="244" t="s">
        <v>121</v>
      </c>
      <c r="E74" s="245">
        <v>1</v>
      </c>
      <c r="F74" s="246">
        <f>H74+J74</f>
        <v>0</v>
      </c>
      <c r="G74" s="246">
        <f>ROUND(E74*F74,2)</f>
        <v>0</v>
      </c>
      <c r="H74" s="247"/>
      <c r="I74" s="246">
        <f>ROUND(E74*H74,2)</f>
        <v>0</v>
      </c>
      <c r="J74" s="247"/>
      <c r="K74" s="248">
        <f>ROUND(E74*J74,2)</f>
        <v>0</v>
      </c>
      <c r="L74" s="232">
        <v>21</v>
      </c>
      <c r="M74" s="232">
        <f>G74*(1+L74/100)</f>
        <v>0</v>
      </c>
      <c r="N74" s="232">
        <v>3.7000000000000002E-3</v>
      </c>
      <c r="O74" s="232">
        <f>ROUND(E74*N74,2)</f>
        <v>0</v>
      </c>
      <c r="P74" s="232">
        <v>0</v>
      </c>
      <c r="Q74" s="232">
        <f>ROUND(E74*P74,2)</f>
        <v>0</v>
      </c>
      <c r="R74" s="232" t="s">
        <v>195</v>
      </c>
      <c r="S74" s="232" t="s">
        <v>110</v>
      </c>
      <c r="T74" s="232" t="s">
        <v>110</v>
      </c>
      <c r="U74" s="232">
        <v>0</v>
      </c>
      <c r="V74" s="232">
        <f>ROUND(E74*U74,2)</f>
        <v>0</v>
      </c>
      <c r="W74" s="232"/>
      <c r="X74" s="232" t="s">
        <v>196</v>
      </c>
      <c r="Y74" s="213"/>
      <c r="Z74" s="213"/>
      <c r="AA74" s="213"/>
      <c r="AB74" s="213"/>
      <c r="AC74" s="213"/>
      <c r="AD74" s="213"/>
      <c r="AE74" s="213"/>
      <c r="AF74" s="213"/>
      <c r="AG74" s="213" t="s">
        <v>197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1" x14ac:dyDescent="0.2">
      <c r="A75" s="230"/>
      <c r="B75" s="231"/>
      <c r="C75" s="260" t="s">
        <v>215</v>
      </c>
      <c r="D75" s="233"/>
      <c r="E75" s="234">
        <v>1</v>
      </c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13"/>
      <c r="Z75" s="213"/>
      <c r="AA75" s="213"/>
      <c r="AB75" s="213"/>
      <c r="AC75" s="213"/>
      <c r="AD75" s="213"/>
      <c r="AE75" s="213"/>
      <c r="AF75" s="213"/>
      <c r="AG75" s="213" t="s">
        <v>114</v>
      </c>
      <c r="AH75" s="213">
        <v>0</v>
      </c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outlineLevel="1" x14ac:dyDescent="0.2">
      <c r="A76" s="242">
        <v>28</v>
      </c>
      <c r="B76" s="243" t="s">
        <v>216</v>
      </c>
      <c r="C76" s="259" t="s">
        <v>217</v>
      </c>
      <c r="D76" s="244" t="s">
        <v>121</v>
      </c>
      <c r="E76" s="245">
        <v>3</v>
      </c>
      <c r="F76" s="246">
        <f>H76+J76</f>
        <v>0</v>
      </c>
      <c r="G76" s="246">
        <f>ROUND(E76*F76,2)</f>
        <v>0</v>
      </c>
      <c r="H76" s="247"/>
      <c r="I76" s="246">
        <f>ROUND(E76*H76,2)</f>
        <v>0</v>
      </c>
      <c r="J76" s="247"/>
      <c r="K76" s="248">
        <f>ROUND(E76*J76,2)</f>
        <v>0</v>
      </c>
      <c r="L76" s="232">
        <v>21</v>
      </c>
      <c r="M76" s="232">
        <f>G76*(1+L76/100)</f>
        <v>0</v>
      </c>
      <c r="N76" s="232">
        <v>5.0000000000000001E-3</v>
      </c>
      <c r="O76" s="232">
        <f>ROUND(E76*N76,2)</f>
        <v>0.02</v>
      </c>
      <c r="P76" s="232">
        <v>0</v>
      </c>
      <c r="Q76" s="232">
        <f>ROUND(E76*P76,2)</f>
        <v>0</v>
      </c>
      <c r="R76" s="232" t="s">
        <v>195</v>
      </c>
      <c r="S76" s="232" t="s">
        <v>110</v>
      </c>
      <c r="T76" s="232" t="s">
        <v>110</v>
      </c>
      <c r="U76" s="232">
        <v>0</v>
      </c>
      <c r="V76" s="232">
        <f>ROUND(E76*U76,2)</f>
        <v>0</v>
      </c>
      <c r="W76" s="232"/>
      <c r="X76" s="232" t="s">
        <v>196</v>
      </c>
      <c r="Y76" s="213"/>
      <c r="Z76" s="213"/>
      <c r="AA76" s="213"/>
      <c r="AB76" s="213"/>
      <c r="AC76" s="213"/>
      <c r="AD76" s="213"/>
      <c r="AE76" s="213"/>
      <c r="AF76" s="213"/>
      <c r="AG76" s="213" t="s">
        <v>197</v>
      </c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1" x14ac:dyDescent="0.2">
      <c r="A77" s="230"/>
      <c r="B77" s="231"/>
      <c r="C77" s="260" t="s">
        <v>218</v>
      </c>
      <c r="D77" s="233"/>
      <c r="E77" s="234">
        <v>3</v>
      </c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13"/>
      <c r="Z77" s="213"/>
      <c r="AA77" s="213"/>
      <c r="AB77" s="213"/>
      <c r="AC77" s="213"/>
      <c r="AD77" s="213"/>
      <c r="AE77" s="213"/>
      <c r="AF77" s="213"/>
      <c r="AG77" s="213" t="s">
        <v>114</v>
      </c>
      <c r="AH77" s="213">
        <v>0</v>
      </c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x14ac:dyDescent="0.2">
      <c r="A78" s="236" t="s">
        <v>105</v>
      </c>
      <c r="B78" s="237" t="s">
        <v>61</v>
      </c>
      <c r="C78" s="258" t="s">
        <v>62</v>
      </c>
      <c r="D78" s="238"/>
      <c r="E78" s="239"/>
      <c r="F78" s="240"/>
      <c r="G78" s="240">
        <f>SUMIF(AG79:AG84,"&lt;&gt;NOR",G79:G84)</f>
        <v>0</v>
      </c>
      <c r="H78" s="240"/>
      <c r="I78" s="240">
        <f>SUM(I79:I84)</f>
        <v>0</v>
      </c>
      <c r="J78" s="240"/>
      <c r="K78" s="241">
        <f>SUM(K79:K84)</f>
        <v>0</v>
      </c>
      <c r="L78" s="235"/>
      <c r="M78" s="235">
        <f>SUM(M79:M84)</f>
        <v>0</v>
      </c>
      <c r="N78" s="235"/>
      <c r="O78" s="235">
        <f>SUM(O79:O84)</f>
        <v>32.36</v>
      </c>
      <c r="P78" s="235"/>
      <c r="Q78" s="235">
        <f>SUM(Q79:Q84)</f>
        <v>0</v>
      </c>
      <c r="R78" s="235"/>
      <c r="S78" s="235"/>
      <c r="T78" s="235"/>
      <c r="U78" s="235"/>
      <c r="V78" s="235">
        <f>SUM(V79:V84)</f>
        <v>45.660000000000004</v>
      </c>
      <c r="W78" s="235"/>
      <c r="X78" s="235"/>
      <c r="AG78" t="s">
        <v>106</v>
      </c>
    </row>
    <row r="79" spans="1:60" outlineLevel="1" x14ac:dyDescent="0.2">
      <c r="A79" s="242">
        <v>29</v>
      </c>
      <c r="B79" s="243" t="s">
        <v>219</v>
      </c>
      <c r="C79" s="259" t="s">
        <v>220</v>
      </c>
      <c r="D79" s="244" t="s">
        <v>125</v>
      </c>
      <c r="E79" s="245">
        <v>12.2</v>
      </c>
      <c r="F79" s="246">
        <f>H79+J79</f>
        <v>0</v>
      </c>
      <c r="G79" s="246">
        <f>ROUND(E79*F79,2)</f>
        <v>0</v>
      </c>
      <c r="H79" s="247"/>
      <c r="I79" s="246">
        <f>ROUND(E79*H79,2)</f>
        <v>0</v>
      </c>
      <c r="J79" s="247"/>
      <c r="K79" s="248">
        <f>ROUND(E79*J79,2)</f>
        <v>0</v>
      </c>
      <c r="L79" s="232">
        <v>21</v>
      </c>
      <c r="M79" s="232">
        <f>G79*(1+L79/100)</f>
        <v>0</v>
      </c>
      <c r="N79" s="232">
        <v>1.8907700000000001</v>
      </c>
      <c r="O79" s="232">
        <f>ROUND(E79*N79,2)</f>
        <v>23.07</v>
      </c>
      <c r="P79" s="232">
        <v>0</v>
      </c>
      <c r="Q79" s="232">
        <f>ROUND(E79*P79,2)</f>
        <v>0</v>
      </c>
      <c r="R79" s="232"/>
      <c r="S79" s="232" t="s">
        <v>110</v>
      </c>
      <c r="T79" s="232" t="s">
        <v>110</v>
      </c>
      <c r="U79" s="232">
        <v>1.3169999999999999</v>
      </c>
      <c r="V79" s="232">
        <f>ROUND(E79*U79,2)</f>
        <v>16.07</v>
      </c>
      <c r="W79" s="232"/>
      <c r="X79" s="232" t="s">
        <v>111</v>
      </c>
      <c r="Y79" s="213"/>
      <c r="Z79" s="213"/>
      <c r="AA79" s="213"/>
      <c r="AB79" s="213"/>
      <c r="AC79" s="213"/>
      <c r="AD79" s="213"/>
      <c r="AE79" s="213"/>
      <c r="AF79" s="213"/>
      <c r="AG79" s="213" t="s">
        <v>112</v>
      </c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1" x14ac:dyDescent="0.2">
      <c r="A80" s="230"/>
      <c r="B80" s="231"/>
      <c r="C80" s="260" t="s">
        <v>221</v>
      </c>
      <c r="D80" s="233"/>
      <c r="E80" s="234">
        <v>12.2</v>
      </c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13"/>
      <c r="Z80" s="213"/>
      <c r="AA80" s="213"/>
      <c r="AB80" s="213"/>
      <c r="AC80" s="213"/>
      <c r="AD80" s="213"/>
      <c r="AE80" s="213"/>
      <c r="AF80" s="213"/>
      <c r="AG80" s="213" t="s">
        <v>114</v>
      </c>
      <c r="AH80" s="213">
        <v>0</v>
      </c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1" x14ac:dyDescent="0.2">
      <c r="A81" s="242">
        <v>30</v>
      </c>
      <c r="B81" s="243" t="s">
        <v>222</v>
      </c>
      <c r="C81" s="259" t="s">
        <v>223</v>
      </c>
      <c r="D81" s="244" t="s">
        <v>152</v>
      </c>
      <c r="E81" s="245">
        <v>19.006640000000001</v>
      </c>
      <c r="F81" s="246">
        <f>H81+J81</f>
        <v>0</v>
      </c>
      <c r="G81" s="246">
        <f>ROUND(E81*F81,2)</f>
        <v>0</v>
      </c>
      <c r="H81" s="247"/>
      <c r="I81" s="246">
        <f>ROUND(E81*H81,2)</f>
        <v>0</v>
      </c>
      <c r="J81" s="247"/>
      <c r="K81" s="248">
        <f>ROUND(E81*J81,2)</f>
        <v>0</v>
      </c>
      <c r="L81" s="232">
        <v>21</v>
      </c>
      <c r="M81" s="232">
        <f>G81*(1+L81/100)</f>
        <v>0</v>
      </c>
      <c r="N81" s="232">
        <v>0.35694999999999999</v>
      </c>
      <c r="O81" s="232">
        <f>ROUND(E81*N81,2)</f>
        <v>6.78</v>
      </c>
      <c r="P81" s="232">
        <v>0</v>
      </c>
      <c r="Q81" s="232">
        <f>ROUND(E81*P81,2)</f>
        <v>0</v>
      </c>
      <c r="R81" s="232"/>
      <c r="S81" s="232" t="s">
        <v>110</v>
      </c>
      <c r="T81" s="232" t="s">
        <v>110</v>
      </c>
      <c r="U81" s="232">
        <v>1.48</v>
      </c>
      <c r="V81" s="232">
        <f>ROUND(E81*U81,2)</f>
        <v>28.13</v>
      </c>
      <c r="W81" s="232"/>
      <c r="X81" s="232" t="s">
        <v>111</v>
      </c>
      <c r="Y81" s="213"/>
      <c r="Z81" s="213"/>
      <c r="AA81" s="213"/>
      <c r="AB81" s="213"/>
      <c r="AC81" s="213"/>
      <c r="AD81" s="213"/>
      <c r="AE81" s="213"/>
      <c r="AF81" s="213"/>
      <c r="AG81" s="213" t="s">
        <v>126</v>
      </c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1" x14ac:dyDescent="0.2">
      <c r="A82" s="230"/>
      <c r="B82" s="231"/>
      <c r="C82" s="260" t="s">
        <v>224</v>
      </c>
      <c r="D82" s="233"/>
      <c r="E82" s="234">
        <v>19.006640000000001</v>
      </c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13"/>
      <c r="Z82" s="213"/>
      <c r="AA82" s="213"/>
      <c r="AB82" s="213"/>
      <c r="AC82" s="213"/>
      <c r="AD82" s="213"/>
      <c r="AE82" s="213"/>
      <c r="AF82" s="213"/>
      <c r="AG82" s="213" t="s">
        <v>114</v>
      </c>
      <c r="AH82" s="213">
        <v>0</v>
      </c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1" x14ac:dyDescent="0.2">
      <c r="A83" s="242">
        <v>31</v>
      </c>
      <c r="B83" s="243" t="s">
        <v>225</v>
      </c>
      <c r="C83" s="259" t="s">
        <v>226</v>
      </c>
      <c r="D83" s="244" t="s">
        <v>125</v>
      </c>
      <c r="E83" s="245">
        <v>1.0053099999999999</v>
      </c>
      <c r="F83" s="246">
        <f>H83+J83</f>
        <v>0</v>
      </c>
      <c r="G83" s="246">
        <f>ROUND(E83*F83,2)</f>
        <v>0</v>
      </c>
      <c r="H83" s="247"/>
      <c r="I83" s="246">
        <f>ROUND(E83*H83,2)</f>
        <v>0</v>
      </c>
      <c r="J83" s="247"/>
      <c r="K83" s="248">
        <f>ROUND(E83*J83,2)</f>
        <v>0</v>
      </c>
      <c r="L83" s="232">
        <v>21</v>
      </c>
      <c r="M83" s="232">
        <f>G83*(1+L83/100)</f>
        <v>0</v>
      </c>
      <c r="N83" s="232">
        <v>2.5</v>
      </c>
      <c r="O83" s="232">
        <f>ROUND(E83*N83,2)</f>
        <v>2.5099999999999998</v>
      </c>
      <c r="P83" s="232">
        <v>0</v>
      </c>
      <c r="Q83" s="232">
        <f>ROUND(E83*P83,2)</f>
        <v>0</v>
      </c>
      <c r="R83" s="232"/>
      <c r="S83" s="232" t="s">
        <v>110</v>
      </c>
      <c r="T83" s="232" t="s">
        <v>110</v>
      </c>
      <c r="U83" s="232">
        <v>1.45</v>
      </c>
      <c r="V83" s="232">
        <f>ROUND(E83*U83,2)</f>
        <v>1.46</v>
      </c>
      <c r="W83" s="232"/>
      <c r="X83" s="232" t="s">
        <v>111</v>
      </c>
      <c r="Y83" s="213"/>
      <c r="Z83" s="213"/>
      <c r="AA83" s="213"/>
      <c r="AB83" s="213"/>
      <c r="AC83" s="213"/>
      <c r="AD83" s="213"/>
      <c r="AE83" s="213"/>
      <c r="AF83" s="213"/>
      <c r="AG83" s="213" t="s">
        <v>126</v>
      </c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1" x14ac:dyDescent="0.2">
      <c r="A84" s="230"/>
      <c r="B84" s="231"/>
      <c r="C84" s="260" t="s">
        <v>227</v>
      </c>
      <c r="D84" s="233"/>
      <c r="E84" s="234">
        <v>1.0053099999999999</v>
      </c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13"/>
      <c r="Z84" s="213"/>
      <c r="AA84" s="213"/>
      <c r="AB84" s="213"/>
      <c r="AC84" s="213"/>
      <c r="AD84" s="213"/>
      <c r="AE84" s="213"/>
      <c r="AF84" s="213"/>
      <c r="AG84" s="213" t="s">
        <v>114</v>
      </c>
      <c r="AH84" s="213">
        <v>0</v>
      </c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x14ac:dyDescent="0.2">
      <c r="A85" s="236" t="s">
        <v>105</v>
      </c>
      <c r="B85" s="237" t="s">
        <v>63</v>
      </c>
      <c r="C85" s="258" t="s">
        <v>64</v>
      </c>
      <c r="D85" s="238"/>
      <c r="E85" s="239"/>
      <c r="F85" s="240"/>
      <c r="G85" s="240">
        <f>SUMIF(AG86:AG91,"&lt;&gt;NOR",G86:G91)</f>
        <v>0</v>
      </c>
      <c r="H85" s="240"/>
      <c r="I85" s="240">
        <f>SUM(I86:I91)</f>
        <v>0</v>
      </c>
      <c r="J85" s="240"/>
      <c r="K85" s="241">
        <f>SUM(K86:K91)</f>
        <v>0</v>
      </c>
      <c r="L85" s="235"/>
      <c r="M85" s="235">
        <f>SUM(M86:M91)</f>
        <v>0</v>
      </c>
      <c r="N85" s="235"/>
      <c r="O85" s="235">
        <f>SUM(O86:O91)</f>
        <v>53.06</v>
      </c>
      <c r="P85" s="235"/>
      <c r="Q85" s="235">
        <f>SUM(Q86:Q91)</f>
        <v>0</v>
      </c>
      <c r="R85" s="235"/>
      <c r="S85" s="235"/>
      <c r="T85" s="235"/>
      <c r="U85" s="235"/>
      <c r="V85" s="235">
        <f>SUM(V86:V91)</f>
        <v>4.4400000000000004</v>
      </c>
      <c r="W85" s="235"/>
      <c r="X85" s="235"/>
      <c r="AG85" t="s">
        <v>106</v>
      </c>
    </row>
    <row r="86" spans="1:60" outlineLevel="1" x14ac:dyDescent="0.2">
      <c r="A86" s="242">
        <v>32</v>
      </c>
      <c r="B86" s="243" t="s">
        <v>228</v>
      </c>
      <c r="C86" s="259" t="s">
        <v>229</v>
      </c>
      <c r="D86" s="244" t="s">
        <v>152</v>
      </c>
      <c r="E86" s="245">
        <v>74</v>
      </c>
      <c r="F86" s="246">
        <f>H86+J86</f>
        <v>0</v>
      </c>
      <c r="G86" s="246">
        <f>ROUND(E86*F86,2)</f>
        <v>0</v>
      </c>
      <c r="H86" s="247"/>
      <c r="I86" s="246">
        <f>ROUND(E86*H86,2)</f>
        <v>0</v>
      </c>
      <c r="J86" s="247"/>
      <c r="K86" s="248">
        <f>ROUND(E86*J86,2)</f>
        <v>0</v>
      </c>
      <c r="L86" s="232">
        <v>21</v>
      </c>
      <c r="M86" s="232">
        <f>G86*(1+L86/100)</f>
        <v>0</v>
      </c>
      <c r="N86" s="232">
        <v>0.38624999999999998</v>
      </c>
      <c r="O86" s="232">
        <f>ROUND(E86*N86,2)</f>
        <v>28.58</v>
      </c>
      <c r="P86" s="232">
        <v>0</v>
      </c>
      <c r="Q86" s="232">
        <f>ROUND(E86*P86,2)</f>
        <v>0</v>
      </c>
      <c r="R86" s="232"/>
      <c r="S86" s="232" t="s">
        <v>110</v>
      </c>
      <c r="T86" s="232" t="s">
        <v>110</v>
      </c>
      <c r="U86" s="232">
        <v>0.03</v>
      </c>
      <c r="V86" s="232">
        <f>ROUND(E86*U86,2)</f>
        <v>2.2200000000000002</v>
      </c>
      <c r="W86" s="232"/>
      <c r="X86" s="232" t="s">
        <v>111</v>
      </c>
      <c r="Y86" s="213"/>
      <c r="Z86" s="213"/>
      <c r="AA86" s="213"/>
      <c r="AB86" s="213"/>
      <c r="AC86" s="213"/>
      <c r="AD86" s="213"/>
      <c r="AE86" s="213"/>
      <c r="AF86" s="213"/>
      <c r="AG86" s="213" t="s">
        <v>126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1" x14ac:dyDescent="0.2">
      <c r="A87" s="230"/>
      <c r="B87" s="231"/>
      <c r="C87" s="260" t="s">
        <v>230</v>
      </c>
      <c r="D87" s="233"/>
      <c r="E87" s="234">
        <v>10</v>
      </c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13"/>
      <c r="Z87" s="213"/>
      <c r="AA87" s="213"/>
      <c r="AB87" s="213"/>
      <c r="AC87" s="213"/>
      <c r="AD87" s="213"/>
      <c r="AE87" s="213"/>
      <c r="AF87" s="213"/>
      <c r="AG87" s="213" t="s">
        <v>114</v>
      </c>
      <c r="AH87" s="213">
        <v>5</v>
      </c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1" x14ac:dyDescent="0.2">
      <c r="A88" s="230"/>
      <c r="B88" s="231"/>
      <c r="C88" s="260" t="s">
        <v>231</v>
      </c>
      <c r="D88" s="233"/>
      <c r="E88" s="234">
        <v>64</v>
      </c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13"/>
      <c r="Z88" s="213"/>
      <c r="AA88" s="213"/>
      <c r="AB88" s="213"/>
      <c r="AC88" s="213"/>
      <c r="AD88" s="213"/>
      <c r="AE88" s="213"/>
      <c r="AF88" s="213"/>
      <c r="AG88" s="213" t="s">
        <v>114</v>
      </c>
      <c r="AH88" s="213">
        <v>0</v>
      </c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1" x14ac:dyDescent="0.2">
      <c r="A89" s="242">
        <v>33</v>
      </c>
      <c r="B89" s="243" t="s">
        <v>232</v>
      </c>
      <c r="C89" s="259" t="s">
        <v>233</v>
      </c>
      <c r="D89" s="244" t="s">
        <v>152</v>
      </c>
      <c r="E89" s="245">
        <v>74</v>
      </c>
      <c r="F89" s="246">
        <f>H89+J89</f>
        <v>0</v>
      </c>
      <c r="G89" s="246">
        <f>ROUND(E89*F89,2)</f>
        <v>0</v>
      </c>
      <c r="H89" s="247"/>
      <c r="I89" s="246">
        <f>ROUND(E89*H89,2)</f>
        <v>0</v>
      </c>
      <c r="J89" s="247"/>
      <c r="K89" s="248">
        <f>ROUND(E89*J89,2)</f>
        <v>0</v>
      </c>
      <c r="L89" s="232">
        <v>21</v>
      </c>
      <c r="M89" s="232">
        <f>G89*(1+L89/100)</f>
        <v>0</v>
      </c>
      <c r="N89" s="232">
        <v>0.33074999999999999</v>
      </c>
      <c r="O89" s="232">
        <f>ROUND(E89*N89,2)</f>
        <v>24.48</v>
      </c>
      <c r="P89" s="232">
        <v>0</v>
      </c>
      <c r="Q89" s="232">
        <f>ROUND(E89*P89,2)</f>
        <v>0</v>
      </c>
      <c r="R89" s="232"/>
      <c r="S89" s="232" t="s">
        <v>110</v>
      </c>
      <c r="T89" s="232" t="s">
        <v>110</v>
      </c>
      <c r="U89" s="232">
        <v>0.03</v>
      </c>
      <c r="V89" s="232">
        <f>ROUND(E89*U89,2)</f>
        <v>2.2200000000000002</v>
      </c>
      <c r="W89" s="232"/>
      <c r="X89" s="232" t="s">
        <v>111</v>
      </c>
      <c r="Y89" s="213"/>
      <c r="Z89" s="213"/>
      <c r="AA89" s="213"/>
      <c r="AB89" s="213"/>
      <c r="AC89" s="213"/>
      <c r="AD89" s="213"/>
      <c r="AE89" s="213"/>
      <c r="AF89" s="213"/>
      <c r="AG89" s="213" t="s">
        <v>126</v>
      </c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outlineLevel="1" x14ac:dyDescent="0.2">
      <c r="A90" s="230"/>
      <c r="B90" s="231"/>
      <c r="C90" s="260" t="s">
        <v>208</v>
      </c>
      <c r="D90" s="233"/>
      <c r="E90" s="234">
        <v>10</v>
      </c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13"/>
      <c r="Z90" s="213"/>
      <c r="AA90" s="213"/>
      <c r="AB90" s="213"/>
      <c r="AC90" s="213"/>
      <c r="AD90" s="213"/>
      <c r="AE90" s="213"/>
      <c r="AF90" s="213"/>
      <c r="AG90" s="213" t="s">
        <v>114</v>
      </c>
      <c r="AH90" s="213">
        <v>5</v>
      </c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</row>
    <row r="91" spans="1:60" outlineLevel="1" x14ac:dyDescent="0.2">
      <c r="A91" s="230"/>
      <c r="B91" s="231"/>
      <c r="C91" s="260" t="s">
        <v>231</v>
      </c>
      <c r="D91" s="233"/>
      <c r="E91" s="234">
        <v>64</v>
      </c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13"/>
      <c r="Z91" s="213"/>
      <c r="AA91" s="213"/>
      <c r="AB91" s="213"/>
      <c r="AC91" s="213"/>
      <c r="AD91" s="213"/>
      <c r="AE91" s="213"/>
      <c r="AF91" s="213"/>
      <c r="AG91" s="213" t="s">
        <v>114</v>
      </c>
      <c r="AH91" s="213">
        <v>0</v>
      </c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x14ac:dyDescent="0.2">
      <c r="A92" s="236" t="s">
        <v>105</v>
      </c>
      <c r="B92" s="237" t="s">
        <v>65</v>
      </c>
      <c r="C92" s="258" t="s">
        <v>66</v>
      </c>
      <c r="D92" s="238"/>
      <c r="E92" s="239"/>
      <c r="F92" s="240"/>
      <c r="G92" s="240">
        <f>SUMIF(AG93:AG94,"&lt;&gt;NOR",G93:G94)</f>
        <v>0</v>
      </c>
      <c r="H92" s="240"/>
      <c r="I92" s="240">
        <f>SUM(I93:I94)</f>
        <v>0</v>
      </c>
      <c r="J92" s="240"/>
      <c r="K92" s="241">
        <f>SUM(K93:K94)</f>
        <v>0</v>
      </c>
      <c r="L92" s="235"/>
      <c r="M92" s="235">
        <f>SUM(M93:M94)</f>
        <v>0</v>
      </c>
      <c r="N92" s="235"/>
      <c r="O92" s="235">
        <f>SUM(O93:O94)</f>
        <v>0.15</v>
      </c>
      <c r="P92" s="235"/>
      <c r="Q92" s="235">
        <f>SUM(Q93:Q94)</f>
        <v>0</v>
      </c>
      <c r="R92" s="235"/>
      <c r="S92" s="235"/>
      <c r="T92" s="235"/>
      <c r="U92" s="235"/>
      <c r="V92" s="235">
        <f>SUM(V93:V94)</f>
        <v>3.12</v>
      </c>
      <c r="W92" s="235"/>
      <c r="X92" s="235"/>
      <c r="AG92" t="s">
        <v>106</v>
      </c>
    </row>
    <row r="93" spans="1:60" outlineLevel="1" x14ac:dyDescent="0.2">
      <c r="A93" s="242">
        <v>34</v>
      </c>
      <c r="B93" s="243" t="s">
        <v>234</v>
      </c>
      <c r="C93" s="259" t="s">
        <v>235</v>
      </c>
      <c r="D93" s="244" t="s">
        <v>211</v>
      </c>
      <c r="E93" s="245">
        <v>2</v>
      </c>
      <c r="F93" s="246">
        <f>H93+J93</f>
        <v>0</v>
      </c>
      <c r="G93" s="246">
        <f>ROUND(E93*F93,2)</f>
        <v>0</v>
      </c>
      <c r="H93" s="247"/>
      <c r="I93" s="246">
        <f>ROUND(E93*H93,2)</f>
        <v>0</v>
      </c>
      <c r="J93" s="247"/>
      <c r="K93" s="248">
        <f>ROUND(E93*J93,2)</f>
        <v>0</v>
      </c>
      <c r="L93" s="232">
        <v>21</v>
      </c>
      <c r="M93" s="232">
        <f>G93*(1+L93/100)</f>
        <v>0</v>
      </c>
      <c r="N93" s="232">
        <v>7.3349999999999999E-2</v>
      </c>
      <c r="O93" s="232">
        <f>ROUND(E93*N93,2)</f>
        <v>0.15</v>
      </c>
      <c r="P93" s="232">
        <v>0</v>
      </c>
      <c r="Q93" s="232">
        <f>ROUND(E93*P93,2)</f>
        <v>0</v>
      </c>
      <c r="R93" s="232"/>
      <c r="S93" s="232" t="s">
        <v>110</v>
      </c>
      <c r="T93" s="232" t="s">
        <v>110</v>
      </c>
      <c r="U93" s="232">
        <v>1.56</v>
      </c>
      <c r="V93" s="232">
        <f>ROUND(E93*U93,2)</f>
        <v>3.12</v>
      </c>
      <c r="W93" s="232"/>
      <c r="X93" s="232" t="s">
        <v>111</v>
      </c>
      <c r="Y93" s="213"/>
      <c r="Z93" s="213"/>
      <c r="AA93" s="213"/>
      <c r="AB93" s="213"/>
      <c r="AC93" s="213"/>
      <c r="AD93" s="213"/>
      <c r="AE93" s="213"/>
      <c r="AF93" s="213"/>
      <c r="AG93" s="213" t="s">
        <v>112</v>
      </c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outlineLevel="1" x14ac:dyDescent="0.2">
      <c r="A94" s="230"/>
      <c r="B94" s="231"/>
      <c r="C94" s="260" t="s">
        <v>236</v>
      </c>
      <c r="D94" s="233"/>
      <c r="E94" s="234">
        <v>2</v>
      </c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13"/>
      <c r="Z94" s="213"/>
      <c r="AA94" s="213"/>
      <c r="AB94" s="213"/>
      <c r="AC94" s="213"/>
      <c r="AD94" s="213"/>
      <c r="AE94" s="213"/>
      <c r="AF94" s="213"/>
      <c r="AG94" s="213" t="s">
        <v>114</v>
      </c>
      <c r="AH94" s="213">
        <v>0</v>
      </c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x14ac:dyDescent="0.2">
      <c r="A95" s="236" t="s">
        <v>105</v>
      </c>
      <c r="B95" s="237" t="s">
        <v>67</v>
      </c>
      <c r="C95" s="258" t="s">
        <v>68</v>
      </c>
      <c r="D95" s="238"/>
      <c r="E95" s="239"/>
      <c r="F95" s="240"/>
      <c r="G95" s="240">
        <f>SUMIF(AG96:AG113,"&lt;&gt;NOR",G96:G113)</f>
        <v>0</v>
      </c>
      <c r="H95" s="240"/>
      <c r="I95" s="240">
        <f>SUM(I96:I113)</f>
        <v>0</v>
      </c>
      <c r="J95" s="240"/>
      <c r="K95" s="241">
        <f>SUM(K96:K113)</f>
        <v>0</v>
      </c>
      <c r="L95" s="235"/>
      <c r="M95" s="235">
        <f>SUM(M96:M113)</f>
        <v>0</v>
      </c>
      <c r="N95" s="235"/>
      <c r="O95" s="235">
        <f>SUM(O96:O113)</f>
        <v>1.54</v>
      </c>
      <c r="P95" s="235"/>
      <c r="Q95" s="235">
        <f>SUM(Q96:Q113)</f>
        <v>0</v>
      </c>
      <c r="R95" s="235"/>
      <c r="S95" s="235"/>
      <c r="T95" s="235"/>
      <c r="U95" s="235"/>
      <c r="V95" s="235">
        <f>SUM(V96:V113)</f>
        <v>12.68</v>
      </c>
      <c r="W95" s="235"/>
      <c r="X95" s="235"/>
      <c r="AG95" t="s">
        <v>106</v>
      </c>
    </row>
    <row r="96" spans="1:60" outlineLevel="1" x14ac:dyDescent="0.2">
      <c r="A96" s="242">
        <v>35</v>
      </c>
      <c r="B96" s="243" t="s">
        <v>237</v>
      </c>
      <c r="C96" s="259" t="s">
        <v>238</v>
      </c>
      <c r="D96" s="244" t="s">
        <v>121</v>
      </c>
      <c r="E96" s="245">
        <v>2</v>
      </c>
      <c r="F96" s="246">
        <f>H96+J96</f>
        <v>0</v>
      </c>
      <c r="G96" s="246">
        <f>ROUND(E96*F96,2)</f>
        <v>0</v>
      </c>
      <c r="H96" s="247"/>
      <c r="I96" s="246">
        <f>ROUND(E96*H96,2)</f>
        <v>0</v>
      </c>
      <c r="J96" s="247"/>
      <c r="K96" s="248">
        <f>ROUND(E96*J96,2)</f>
        <v>0</v>
      </c>
      <c r="L96" s="232">
        <v>21</v>
      </c>
      <c r="M96" s="232">
        <f>G96*(1+L96/100)</f>
        <v>0</v>
      </c>
      <c r="N96" s="232">
        <v>0</v>
      </c>
      <c r="O96" s="232">
        <f>ROUND(E96*N96,2)</f>
        <v>0</v>
      </c>
      <c r="P96" s="232">
        <v>0</v>
      </c>
      <c r="Q96" s="232">
        <f>ROUND(E96*P96,2)</f>
        <v>0</v>
      </c>
      <c r="R96" s="232"/>
      <c r="S96" s="232" t="s">
        <v>110</v>
      </c>
      <c r="T96" s="232" t="s">
        <v>110</v>
      </c>
      <c r="U96" s="232">
        <v>6.6000000000000003E-2</v>
      </c>
      <c r="V96" s="232">
        <f>ROUND(E96*U96,2)</f>
        <v>0.13</v>
      </c>
      <c r="W96" s="232"/>
      <c r="X96" s="232" t="s">
        <v>111</v>
      </c>
      <c r="Y96" s="213"/>
      <c r="Z96" s="213"/>
      <c r="AA96" s="213"/>
      <c r="AB96" s="213"/>
      <c r="AC96" s="213"/>
      <c r="AD96" s="213"/>
      <c r="AE96" s="213"/>
      <c r="AF96" s="213"/>
      <c r="AG96" s="213" t="s">
        <v>112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1" x14ac:dyDescent="0.2">
      <c r="A97" s="230"/>
      <c r="B97" s="231"/>
      <c r="C97" s="260" t="s">
        <v>239</v>
      </c>
      <c r="D97" s="233"/>
      <c r="E97" s="234">
        <v>2</v>
      </c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13"/>
      <c r="Z97" s="213"/>
      <c r="AA97" s="213"/>
      <c r="AB97" s="213"/>
      <c r="AC97" s="213"/>
      <c r="AD97" s="213"/>
      <c r="AE97" s="213"/>
      <c r="AF97" s="213"/>
      <c r="AG97" s="213" t="s">
        <v>114</v>
      </c>
      <c r="AH97" s="213">
        <v>0</v>
      </c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1" x14ac:dyDescent="0.2">
      <c r="A98" s="242">
        <v>36</v>
      </c>
      <c r="B98" s="243" t="s">
        <v>240</v>
      </c>
      <c r="C98" s="259" t="s">
        <v>241</v>
      </c>
      <c r="D98" s="244" t="s">
        <v>121</v>
      </c>
      <c r="E98" s="245">
        <v>122</v>
      </c>
      <c r="F98" s="246">
        <f>H98+J98</f>
        <v>0</v>
      </c>
      <c r="G98" s="246">
        <f>ROUND(E98*F98,2)</f>
        <v>0</v>
      </c>
      <c r="H98" s="247"/>
      <c r="I98" s="246">
        <f>ROUND(E98*H98,2)</f>
        <v>0</v>
      </c>
      <c r="J98" s="247"/>
      <c r="K98" s="248">
        <f>ROUND(E98*J98,2)</f>
        <v>0</v>
      </c>
      <c r="L98" s="232">
        <v>21</v>
      </c>
      <c r="M98" s="232">
        <f>G98*(1+L98/100)</f>
        <v>0</v>
      </c>
      <c r="N98" s="232">
        <v>1.0000000000000001E-5</v>
      </c>
      <c r="O98" s="232">
        <f>ROUND(E98*N98,2)</f>
        <v>0</v>
      </c>
      <c r="P98" s="232">
        <v>0</v>
      </c>
      <c r="Q98" s="232">
        <f>ROUND(E98*P98,2)</f>
        <v>0</v>
      </c>
      <c r="R98" s="232"/>
      <c r="S98" s="232" t="s">
        <v>110</v>
      </c>
      <c r="T98" s="232" t="s">
        <v>110</v>
      </c>
      <c r="U98" s="232">
        <v>0.1</v>
      </c>
      <c r="V98" s="232">
        <f>ROUND(E98*U98,2)</f>
        <v>12.2</v>
      </c>
      <c r="W98" s="232"/>
      <c r="X98" s="232" t="s">
        <v>111</v>
      </c>
      <c r="Y98" s="213"/>
      <c r="Z98" s="213"/>
      <c r="AA98" s="213"/>
      <c r="AB98" s="213"/>
      <c r="AC98" s="213"/>
      <c r="AD98" s="213"/>
      <c r="AE98" s="213"/>
      <c r="AF98" s="213"/>
      <c r="AG98" s="213" t="s">
        <v>126</v>
      </c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outlineLevel="1" x14ac:dyDescent="0.2">
      <c r="A99" s="230"/>
      <c r="B99" s="231"/>
      <c r="C99" s="260" t="s">
        <v>242</v>
      </c>
      <c r="D99" s="233"/>
      <c r="E99" s="234">
        <v>122</v>
      </c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13"/>
      <c r="Z99" s="213"/>
      <c r="AA99" s="213"/>
      <c r="AB99" s="213"/>
      <c r="AC99" s="213"/>
      <c r="AD99" s="213"/>
      <c r="AE99" s="213"/>
      <c r="AF99" s="213"/>
      <c r="AG99" s="213" t="s">
        <v>114</v>
      </c>
      <c r="AH99" s="213">
        <v>0</v>
      </c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ht="22.5" outlineLevel="1" x14ac:dyDescent="0.2">
      <c r="A100" s="242">
        <v>37</v>
      </c>
      <c r="B100" s="243" t="s">
        <v>243</v>
      </c>
      <c r="C100" s="259" t="s">
        <v>244</v>
      </c>
      <c r="D100" s="244" t="s">
        <v>211</v>
      </c>
      <c r="E100" s="245">
        <v>2</v>
      </c>
      <c r="F100" s="246">
        <f>H100+J100</f>
        <v>0</v>
      </c>
      <c r="G100" s="246">
        <f>ROUND(E100*F100,2)</f>
        <v>0</v>
      </c>
      <c r="H100" s="247"/>
      <c r="I100" s="246">
        <f>ROUND(E100*H100,2)</f>
        <v>0</v>
      </c>
      <c r="J100" s="247"/>
      <c r="K100" s="248">
        <f>ROUND(E100*J100,2)</f>
        <v>0</v>
      </c>
      <c r="L100" s="232">
        <v>21</v>
      </c>
      <c r="M100" s="232">
        <f>G100*(1+L100/100)</f>
        <v>0</v>
      </c>
      <c r="N100" s="232">
        <v>1.0000000000000001E-5</v>
      </c>
      <c r="O100" s="232">
        <f>ROUND(E100*N100,2)</f>
        <v>0</v>
      </c>
      <c r="P100" s="232">
        <v>0</v>
      </c>
      <c r="Q100" s="232">
        <f>ROUND(E100*P100,2)</f>
        <v>0</v>
      </c>
      <c r="R100" s="232"/>
      <c r="S100" s="232" t="s">
        <v>110</v>
      </c>
      <c r="T100" s="232" t="s">
        <v>110</v>
      </c>
      <c r="U100" s="232">
        <v>0.17599999999999999</v>
      </c>
      <c r="V100" s="232">
        <f>ROUND(E100*U100,2)</f>
        <v>0.35</v>
      </c>
      <c r="W100" s="232"/>
      <c r="X100" s="232" t="s">
        <v>111</v>
      </c>
      <c r="Y100" s="213"/>
      <c r="Z100" s="213"/>
      <c r="AA100" s="213"/>
      <c r="AB100" s="213"/>
      <c r="AC100" s="213"/>
      <c r="AD100" s="213"/>
      <c r="AE100" s="213"/>
      <c r="AF100" s="213"/>
      <c r="AG100" s="213" t="s">
        <v>112</v>
      </c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1" x14ac:dyDescent="0.2">
      <c r="A101" s="230"/>
      <c r="B101" s="231"/>
      <c r="C101" s="260" t="s">
        <v>245</v>
      </c>
      <c r="D101" s="233"/>
      <c r="E101" s="234">
        <v>2</v>
      </c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13"/>
      <c r="Z101" s="213"/>
      <c r="AA101" s="213"/>
      <c r="AB101" s="213"/>
      <c r="AC101" s="213"/>
      <c r="AD101" s="213"/>
      <c r="AE101" s="213"/>
      <c r="AF101" s="213"/>
      <c r="AG101" s="213" t="s">
        <v>114</v>
      </c>
      <c r="AH101" s="213">
        <v>0</v>
      </c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ht="22.5" outlineLevel="1" x14ac:dyDescent="0.2">
      <c r="A102" s="242">
        <v>38</v>
      </c>
      <c r="B102" s="243" t="s">
        <v>246</v>
      </c>
      <c r="C102" s="259" t="s">
        <v>247</v>
      </c>
      <c r="D102" s="244" t="s">
        <v>211</v>
      </c>
      <c r="E102" s="245">
        <v>20.100000000000001</v>
      </c>
      <c r="F102" s="246">
        <f>H102+J102</f>
        <v>0</v>
      </c>
      <c r="G102" s="246">
        <f>ROUND(E102*F102,2)</f>
        <v>0</v>
      </c>
      <c r="H102" s="247"/>
      <c r="I102" s="246">
        <f>ROUND(E102*H102,2)</f>
        <v>0</v>
      </c>
      <c r="J102" s="247"/>
      <c r="K102" s="248">
        <f>ROUND(E102*J102,2)</f>
        <v>0</v>
      </c>
      <c r="L102" s="232">
        <v>21</v>
      </c>
      <c r="M102" s="232">
        <f>G102*(1+L102/100)</f>
        <v>0</v>
      </c>
      <c r="N102" s="232">
        <v>7.6200000000000004E-2</v>
      </c>
      <c r="O102" s="232">
        <f>ROUND(E102*N102,2)</f>
        <v>1.53</v>
      </c>
      <c r="P102" s="232">
        <v>0</v>
      </c>
      <c r="Q102" s="232">
        <f>ROUND(E102*P102,2)</f>
        <v>0</v>
      </c>
      <c r="R102" s="232" t="s">
        <v>195</v>
      </c>
      <c r="S102" s="232" t="s">
        <v>110</v>
      </c>
      <c r="T102" s="232" t="s">
        <v>110</v>
      </c>
      <c r="U102" s="232">
        <v>0</v>
      </c>
      <c r="V102" s="232">
        <f>ROUND(E102*U102,2)</f>
        <v>0</v>
      </c>
      <c r="W102" s="232" t="s">
        <v>248</v>
      </c>
      <c r="X102" s="232" t="s">
        <v>196</v>
      </c>
      <c r="Y102" s="213"/>
      <c r="Z102" s="213"/>
      <c r="AA102" s="213"/>
      <c r="AB102" s="213"/>
      <c r="AC102" s="213"/>
      <c r="AD102" s="213"/>
      <c r="AE102" s="213"/>
      <c r="AF102" s="213"/>
      <c r="AG102" s="213" t="s">
        <v>197</v>
      </c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1" x14ac:dyDescent="0.2">
      <c r="A103" s="230"/>
      <c r="B103" s="231"/>
      <c r="C103" s="260" t="s">
        <v>249</v>
      </c>
      <c r="D103" s="233"/>
      <c r="E103" s="234">
        <v>19.5</v>
      </c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13"/>
      <c r="Z103" s="213"/>
      <c r="AA103" s="213"/>
      <c r="AB103" s="213"/>
      <c r="AC103" s="213"/>
      <c r="AD103" s="213"/>
      <c r="AE103" s="213"/>
      <c r="AF103" s="213"/>
      <c r="AG103" s="213" t="s">
        <v>114</v>
      </c>
      <c r="AH103" s="213">
        <v>0</v>
      </c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outlineLevel="1" x14ac:dyDescent="0.2">
      <c r="A104" s="230"/>
      <c r="B104" s="231"/>
      <c r="C104" s="260" t="s">
        <v>250</v>
      </c>
      <c r="D104" s="233"/>
      <c r="E104" s="234">
        <v>0.6</v>
      </c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13"/>
      <c r="Z104" s="213"/>
      <c r="AA104" s="213"/>
      <c r="AB104" s="213"/>
      <c r="AC104" s="213"/>
      <c r="AD104" s="213"/>
      <c r="AE104" s="213"/>
      <c r="AF104" s="213"/>
      <c r="AG104" s="213" t="s">
        <v>114</v>
      </c>
      <c r="AH104" s="213">
        <v>0</v>
      </c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outlineLevel="1" x14ac:dyDescent="0.2">
      <c r="A105" s="242">
        <v>39</v>
      </c>
      <c r="B105" s="243" t="s">
        <v>251</v>
      </c>
      <c r="C105" s="259" t="s">
        <v>252</v>
      </c>
      <c r="D105" s="244" t="s">
        <v>211</v>
      </c>
      <c r="E105" s="245">
        <v>2</v>
      </c>
      <c r="F105" s="246">
        <f>H105+J105</f>
        <v>0</v>
      </c>
      <c r="G105" s="246">
        <f>ROUND(E105*F105,2)</f>
        <v>0</v>
      </c>
      <c r="H105" s="247"/>
      <c r="I105" s="246">
        <f>ROUND(E105*H105,2)</f>
        <v>0</v>
      </c>
      <c r="J105" s="247"/>
      <c r="K105" s="248">
        <f>ROUND(E105*J105,2)</f>
        <v>0</v>
      </c>
      <c r="L105" s="232">
        <v>21</v>
      </c>
      <c r="M105" s="232">
        <f>G105*(1+L105/100)</f>
        <v>0</v>
      </c>
      <c r="N105" s="232">
        <v>3.2100000000000002E-3</v>
      </c>
      <c r="O105" s="232">
        <f>ROUND(E105*N105,2)</f>
        <v>0.01</v>
      </c>
      <c r="P105" s="232">
        <v>0</v>
      </c>
      <c r="Q105" s="232">
        <f>ROUND(E105*P105,2)</f>
        <v>0</v>
      </c>
      <c r="R105" s="232" t="s">
        <v>195</v>
      </c>
      <c r="S105" s="232" t="s">
        <v>110</v>
      </c>
      <c r="T105" s="232" t="s">
        <v>110</v>
      </c>
      <c r="U105" s="232">
        <v>0</v>
      </c>
      <c r="V105" s="232">
        <f>ROUND(E105*U105,2)</f>
        <v>0</v>
      </c>
      <c r="W105" s="232"/>
      <c r="X105" s="232" t="s">
        <v>196</v>
      </c>
      <c r="Y105" s="213"/>
      <c r="Z105" s="213"/>
      <c r="AA105" s="213"/>
      <c r="AB105" s="213"/>
      <c r="AC105" s="213"/>
      <c r="AD105" s="213"/>
      <c r="AE105" s="213"/>
      <c r="AF105" s="213"/>
      <c r="AG105" s="213" t="s">
        <v>197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outlineLevel="1" x14ac:dyDescent="0.2">
      <c r="A106" s="230"/>
      <c r="B106" s="231"/>
      <c r="C106" s="260" t="s">
        <v>253</v>
      </c>
      <c r="D106" s="233"/>
      <c r="E106" s="234">
        <v>2</v>
      </c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13"/>
      <c r="Z106" s="213"/>
      <c r="AA106" s="213"/>
      <c r="AB106" s="213"/>
      <c r="AC106" s="213"/>
      <c r="AD106" s="213"/>
      <c r="AE106" s="213"/>
      <c r="AF106" s="213"/>
      <c r="AG106" s="213" t="s">
        <v>114</v>
      </c>
      <c r="AH106" s="213">
        <v>0</v>
      </c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outlineLevel="1" x14ac:dyDescent="0.2">
      <c r="A107" s="242">
        <v>40</v>
      </c>
      <c r="B107" s="243" t="s">
        <v>254</v>
      </c>
      <c r="C107" s="259" t="s">
        <v>255</v>
      </c>
      <c r="D107" s="244" t="s">
        <v>211</v>
      </c>
      <c r="E107" s="245">
        <v>2</v>
      </c>
      <c r="F107" s="246">
        <f>H107+J107</f>
        <v>0</v>
      </c>
      <c r="G107" s="246">
        <f>ROUND(E107*F107,2)</f>
        <v>0</v>
      </c>
      <c r="H107" s="247"/>
      <c r="I107" s="246">
        <f>ROUND(E107*H107,2)</f>
        <v>0</v>
      </c>
      <c r="J107" s="247"/>
      <c r="K107" s="248">
        <f>ROUND(E107*J107,2)</f>
        <v>0</v>
      </c>
      <c r="L107" s="232">
        <v>21</v>
      </c>
      <c r="M107" s="232">
        <f>G107*(1+L107/100)</f>
        <v>0</v>
      </c>
      <c r="N107" s="232">
        <v>6.6E-4</v>
      </c>
      <c r="O107" s="232">
        <f>ROUND(E107*N107,2)</f>
        <v>0</v>
      </c>
      <c r="P107" s="232">
        <v>0</v>
      </c>
      <c r="Q107" s="232">
        <f>ROUND(E107*P107,2)</f>
        <v>0</v>
      </c>
      <c r="R107" s="232" t="s">
        <v>195</v>
      </c>
      <c r="S107" s="232" t="s">
        <v>110</v>
      </c>
      <c r="T107" s="232" t="s">
        <v>110</v>
      </c>
      <c r="U107" s="232">
        <v>0</v>
      </c>
      <c r="V107" s="232">
        <f>ROUND(E107*U107,2)</f>
        <v>0</v>
      </c>
      <c r="W107" s="232"/>
      <c r="X107" s="232" t="s">
        <v>196</v>
      </c>
      <c r="Y107" s="213"/>
      <c r="Z107" s="213"/>
      <c r="AA107" s="213"/>
      <c r="AB107" s="213"/>
      <c r="AC107" s="213"/>
      <c r="AD107" s="213"/>
      <c r="AE107" s="213"/>
      <c r="AF107" s="213"/>
      <c r="AG107" s="213" t="s">
        <v>256</v>
      </c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outlineLevel="1" x14ac:dyDescent="0.2">
      <c r="A108" s="230"/>
      <c r="B108" s="231"/>
      <c r="C108" s="260" t="s">
        <v>257</v>
      </c>
      <c r="D108" s="233"/>
      <c r="E108" s="234">
        <v>2</v>
      </c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13"/>
      <c r="Z108" s="213"/>
      <c r="AA108" s="213"/>
      <c r="AB108" s="213"/>
      <c r="AC108" s="213"/>
      <c r="AD108" s="213"/>
      <c r="AE108" s="213"/>
      <c r="AF108" s="213"/>
      <c r="AG108" s="213" t="s">
        <v>114</v>
      </c>
      <c r="AH108" s="213">
        <v>5</v>
      </c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outlineLevel="1" x14ac:dyDescent="0.2">
      <c r="A109" s="242">
        <v>41</v>
      </c>
      <c r="B109" s="243" t="s">
        <v>258</v>
      </c>
      <c r="C109" s="259" t="s">
        <v>259</v>
      </c>
      <c r="D109" s="244" t="s">
        <v>211</v>
      </c>
      <c r="E109" s="245">
        <v>1</v>
      </c>
      <c r="F109" s="246">
        <f>H109+J109</f>
        <v>0</v>
      </c>
      <c r="G109" s="246">
        <f>ROUND(E109*F109,2)</f>
        <v>0</v>
      </c>
      <c r="H109" s="247"/>
      <c r="I109" s="246">
        <f>ROUND(E109*H109,2)</f>
        <v>0</v>
      </c>
      <c r="J109" s="247"/>
      <c r="K109" s="248">
        <f>ROUND(E109*J109,2)</f>
        <v>0</v>
      </c>
      <c r="L109" s="232">
        <v>21</v>
      </c>
      <c r="M109" s="232">
        <f>G109*(1+L109/100)</f>
        <v>0</v>
      </c>
      <c r="N109" s="232">
        <v>1.2999999999999999E-3</v>
      </c>
      <c r="O109" s="232">
        <f>ROUND(E109*N109,2)</f>
        <v>0</v>
      </c>
      <c r="P109" s="232">
        <v>0</v>
      </c>
      <c r="Q109" s="232">
        <f>ROUND(E109*P109,2)</f>
        <v>0</v>
      </c>
      <c r="R109" s="232" t="s">
        <v>195</v>
      </c>
      <c r="S109" s="232" t="s">
        <v>110</v>
      </c>
      <c r="T109" s="232" t="s">
        <v>110</v>
      </c>
      <c r="U109" s="232">
        <v>0</v>
      </c>
      <c r="V109" s="232">
        <f>ROUND(E109*U109,2)</f>
        <v>0</v>
      </c>
      <c r="W109" s="232"/>
      <c r="X109" s="232" t="s">
        <v>196</v>
      </c>
      <c r="Y109" s="213"/>
      <c r="Z109" s="213"/>
      <c r="AA109" s="213"/>
      <c r="AB109" s="213"/>
      <c r="AC109" s="213"/>
      <c r="AD109" s="213"/>
      <c r="AE109" s="213"/>
      <c r="AF109" s="213"/>
      <c r="AG109" s="213" t="s">
        <v>197</v>
      </c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outlineLevel="1" x14ac:dyDescent="0.2">
      <c r="A110" s="230"/>
      <c r="B110" s="231"/>
      <c r="C110" s="260" t="s">
        <v>260</v>
      </c>
      <c r="D110" s="233"/>
      <c r="E110" s="234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13"/>
      <c r="Z110" s="213"/>
      <c r="AA110" s="213"/>
      <c r="AB110" s="213"/>
      <c r="AC110" s="213"/>
      <c r="AD110" s="213"/>
      <c r="AE110" s="213"/>
      <c r="AF110" s="213"/>
      <c r="AG110" s="213" t="s">
        <v>114</v>
      </c>
      <c r="AH110" s="213">
        <v>0</v>
      </c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outlineLevel="1" x14ac:dyDescent="0.2">
      <c r="A111" s="230"/>
      <c r="B111" s="231"/>
      <c r="C111" s="260" t="s">
        <v>46</v>
      </c>
      <c r="D111" s="233"/>
      <c r="E111" s="234">
        <v>1</v>
      </c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13"/>
      <c r="Z111" s="213"/>
      <c r="AA111" s="213"/>
      <c r="AB111" s="213"/>
      <c r="AC111" s="213"/>
      <c r="AD111" s="213"/>
      <c r="AE111" s="213"/>
      <c r="AF111" s="213"/>
      <c r="AG111" s="213" t="s">
        <v>114</v>
      </c>
      <c r="AH111" s="213">
        <v>0</v>
      </c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outlineLevel="1" x14ac:dyDescent="0.2">
      <c r="A112" s="242">
        <v>42</v>
      </c>
      <c r="B112" s="243" t="s">
        <v>261</v>
      </c>
      <c r="C112" s="259" t="s">
        <v>262</v>
      </c>
      <c r="D112" s="244" t="s">
        <v>211</v>
      </c>
      <c r="E112" s="245">
        <v>2</v>
      </c>
      <c r="F112" s="246">
        <f>H112+J112</f>
        <v>0</v>
      </c>
      <c r="G112" s="246">
        <f>ROUND(E112*F112,2)</f>
        <v>0</v>
      </c>
      <c r="H112" s="247"/>
      <c r="I112" s="246">
        <f>ROUND(E112*H112,2)</f>
        <v>0</v>
      </c>
      <c r="J112" s="247"/>
      <c r="K112" s="248">
        <f>ROUND(E112*J112,2)</f>
        <v>0</v>
      </c>
      <c r="L112" s="232">
        <v>21</v>
      </c>
      <c r="M112" s="232">
        <f>G112*(1+L112/100)</f>
        <v>0</v>
      </c>
      <c r="N112" s="232">
        <v>1.2999999999999999E-3</v>
      </c>
      <c r="O112" s="232">
        <f>ROUND(E112*N112,2)</f>
        <v>0</v>
      </c>
      <c r="P112" s="232">
        <v>0</v>
      </c>
      <c r="Q112" s="232">
        <f>ROUND(E112*P112,2)</f>
        <v>0</v>
      </c>
      <c r="R112" s="232"/>
      <c r="S112" s="232" t="s">
        <v>263</v>
      </c>
      <c r="T112" s="232" t="s">
        <v>264</v>
      </c>
      <c r="U112" s="232">
        <v>0</v>
      </c>
      <c r="V112" s="232">
        <f>ROUND(E112*U112,2)</f>
        <v>0</v>
      </c>
      <c r="W112" s="232"/>
      <c r="X112" s="232" t="s">
        <v>196</v>
      </c>
      <c r="Y112" s="213"/>
      <c r="Z112" s="213"/>
      <c r="AA112" s="213"/>
      <c r="AB112" s="213"/>
      <c r="AC112" s="213"/>
      <c r="AD112" s="213"/>
      <c r="AE112" s="213"/>
      <c r="AF112" s="213"/>
      <c r="AG112" s="213" t="s">
        <v>197</v>
      </c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outlineLevel="1" x14ac:dyDescent="0.2">
      <c r="A113" s="230"/>
      <c r="B113" s="231"/>
      <c r="C113" s="260" t="s">
        <v>253</v>
      </c>
      <c r="D113" s="233"/>
      <c r="E113" s="234">
        <v>2</v>
      </c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13"/>
      <c r="Z113" s="213"/>
      <c r="AA113" s="213"/>
      <c r="AB113" s="213"/>
      <c r="AC113" s="213"/>
      <c r="AD113" s="213"/>
      <c r="AE113" s="213"/>
      <c r="AF113" s="213"/>
      <c r="AG113" s="213" t="s">
        <v>114</v>
      </c>
      <c r="AH113" s="213">
        <v>0</v>
      </c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x14ac:dyDescent="0.2">
      <c r="A114" s="236" t="s">
        <v>105</v>
      </c>
      <c r="B114" s="237" t="s">
        <v>69</v>
      </c>
      <c r="C114" s="258" t="s">
        <v>70</v>
      </c>
      <c r="D114" s="238"/>
      <c r="E114" s="239"/>
      <c r="F114" s="240"/>
      <c r="G114" s="240">
        <f>SUMIF(AG115:AG142,"&lt;&gt;NOR",G115:G142)</f>
        <v>0</v>
      </c>
      <c r="H114" s="240"/>
      <c r="I114" s="240">
        <f>SUM(I115:I142)</f>
        <v>0</v>
      </c>
      <c r="J114" s="240"/>
      <c r="K114" s="241">
        <f>SUM(K115:K142)</f>
        <v>0</v>
      </c>
      <c r="L114" s="235"/>
      <c r="M114" s="235">
        <f>SUM(M115:M142)</f>
        <v>0</v>
      </c>
      <c r="N114" s="235"/>
      <c r="O114" s="235">
        <f>SUM(O115:O142)</f>
        <v>25.79</v>
      </c>
      <c r="P114" s="235"/>
      <c r="Q114" s="235">
        <f>SUM(Q115:Q142)</f>
        <v>0</v>
      </c>
      <c r="R114" s="235"/>
      <c r="S114" s="235"/>
      <c r="T114" s="235"/>
      <c r="U114" s="235"/>
      <c r="V114" s="235">
        <f>SUM(V115:V142)</f>
        <v>123.72</v>
      </c>
      <c r="W114" s="235"/>
      <c r="X114" s="235"/>
      <c r="AG114" t="s">
        <v>106</v>
      </c>
    </row>
    <row r="115" spans="1:60" outlineLevel="1" x14ac:dyDescent="0.2">
      <c r="A115" s="242">
        <v>43</v>
      </c>
      <c r="B115" s="243" t="s">
        <v>265</v>
      </c>
      <c r="C115" s="259" t="s">
        <v>266</v>
      </c>
      <c r="D115" s="244" t="s">
        <v>121</v>
      </c>
      <c r="E115" s="245">
        <v>122</v>
      </c>
      <c r="F115" s="246">
        <f>H115+J115</f>
        <v>0</v>
      </c>
      <c r="G115" s="246">
        <f>ROUND(E115*F115,2)</f>
        <v>0</v>
      </c>
      <c r="H115" s="247"/>
      <c r="I115" s="246">
        <f>ROUND(E115*H115,2)</f>
        <v>0</v>
      </c>
      <c r="J115" s="247"/>
      <c r="K115" s="248">
        <f>ROUND(E115*J115,2)</f>
        <v>0</v>
      </c>
      <c r="L115" s="232">
        <v>21</v>
      </c>
      <c r="M115" s="232">
        <f>G115*(1+L115/100)</f>
        <v>0</v>
      </c>
      <c r="N115" s="232">
        <v>0</v>
      </c>
      <c r="O115" s="232">
        <f>ROUND(E115*N115,2)</f>
        <v>0</v>
      </c>
      <c r="P115" s="232">
        <v>0</v>
      </c>
      <c r="Q115" s="232">
        <f>ROUND(E115*P115,2)</f>
        <v>0</v>
      </c>
      <c r="R115" s="232"/>
      <c r="S115" s="232" t="s">
        <v>110</v>
      </c>
      <c r="T115" s="232" t="s">
        <v>110</v>
      </c>
      <c r="U115" s="232">
        <v>4.5999999999999999E-2</v>
      </c>
      <c r="V115" s="232">
        <f>ROUND(E115*U115,2)</f>
        <v>5.61</v>
      </c>
      <c r="W115" s="232"/>
      <c r="X115" s="232" t="s">
        <v>111</v>
      </c>
      <c r="Y115" s="213"/>
      <c r="Z115" s="213"/>
      <c r="AA115" s="213"/>
      <c r="AB115" s="213"/>
      <c r="AC115" s="213"/>
      <c r="AD115" s="213"/>
      <c r="AE115" s="213"/>
      <c r="AF115" s="213"/>
      <c r="AG115" s="213" t="s">
        <v>126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outlineLevel="1" x14ac:dyDescent="0.2">
      <c r="A116" s="230"/>
      <c r="B116" s="231"/>
      <c r="C116" s="260" t="s">
        <v>267</v>
      </c>
      <c r="D116" s="233"/>
      <c r="E116" s="234">
        <v>122</v>
      </c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13"/>
      <c r="Z116" s="213"/>
      <c r="AA116" s="213"/>
      <c r="AB116" s="213"/>
      <c r="AC116" s="213"/>
      <c r="AD116" s="213"/>
      <c r="AE116" s="213"/>
      <c r="AF116" s="213"/>
      <c r="AG116" s="213" t="s">
        <v>114</v>
      </c>
      <c r="AH116" s="213">
        <v>5</v>
      </c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outlineLevel="1" x14ac:dyDescent="0.2">
      <c r="A117" s="242">
        <v>44</v>
      </c>
      <c r="B117" s="243" t="s">
        <v>268</v>
      </c>
      <c r="C117" s="259" t="s">
        <v>269</v>
      </c>
      <c r="D117" s="244" t="s">
        <v>211</v>
      </c>
      <c r="E117" s="245">
        <v>5</v>
      </c>
      <c r="F117" s="246">
        <f>H117+J117</f>
        <v>0</v>
      </c>
      <c r="G117" s="246">
        <f>ROUND(E117*F117,2)</f>
        <v>0</v>
      </c>
      <c r="H117" s="247"/>
      <c r="I117" s="246">
        <f>ROUND(E117*H117,2)</f>
        <v>0</v>
      </c>
      <c r="J117" s="247"/>
      <c r="K117" s="248">
        <f>ROUND(E117*J117,2)</f>
        <v>0</v>
      </c>
      <c r="L117" s="232">
        <v>21</v>
      </c>
      <c r="M117" s="232">
        <f>G117*(1+L117/100)</f>
        <v>0</v>
      </c>
      <c r="N117" s="232">
        <v>2.4544899999999998</v>
      </c>
      <c r="O117" s="232">
        <f>ROUND(E117*N117,2)</f>
        <v>12.27</v>
      </c>
      <c r="P117" s="232">
        <v>0</v>
      </c>
      <c r="Q117" s="232">
        <f>ROUND(E117*P117,2)</f>
        <v>0</v>
      </c>
      <c r="R117" s="232"/>
      <c r="S117" s="232" t="s">
        <v>110</v>
      </c>
      <c r="T117" s="232" t="s">
        <v>110</v>
      </c>
      <c r="U117" s="232">
        <v>20.36</v>
      </c>
      <c r="V117" s="232">
        <f>ROUND(E117*U117,2)</f>
        <v>101.8</v>
      </c>
      <c r="W117" s="232"/>
      <c r="X117" s="232" t="s">
        <v>111</v>
      </c>
      <c r="Y117" s="213"/>
      <c r="Z117" s="213"/>
      <c r="AA117" s="213"/>
      <c r="AB117" s="213"/>
      <c r="AC117" s="213"/>
      <c r="AD117" s="213"/>
      <c r="AE117" s="213"/>
      <c r="AF117" s="213"/>
      <c r="AG117" s="213" t="s">
        <v>126</v>
      </c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1" x14ac:dyDescent="0.2">
      <c r="A118" s="230"/>
      <c r="B118" s="231"/>
      <c r="C118" s="260" t="s">
        <v>270</v>
      </c>
      <c r="D118" s="233"/>
      <c r="E118" s="234">
        <v>5</v>
      </c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13"/>
      <c r="Z118" s="213"/>
      <c r="AA118" s="213"/>
      <c r="AB118" s="213"/>
      <c r="AC118" s="213"/>
      <c r="AD118" s="213"/>
      <c r="AE118" s="213"/>
      <c r="AF118" s="213"/>
      <c r="AG118" s="213" t="s">
        <v>114</v>
      </c>
      <c r="AH118" s="213">
        <v>0</v>
      </c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1" x14ac:dyDescent="0.2">
      <c r="A119" s="242">
        <v>45</v>
      </c>
      <c r="B119" s="243" t="s">
        <v>271</v>
      </c>
      <c r="C119" s="259" t="s">
        <v>272</v>
      </c>
      <c r="D119" s="244" t="s">
        <v>211</v>
      </c>
      <c r="E119" s="245">
        <v>5</v>
      </c>
      <c r="F119" s="246">
        <f>H119+J119</f>
        <v>0</v>
      </c>
      <c r="G119" s="246">
        <f>ROUND(E119*F119,2)</f>
        <v>0</v>
      </c>
      <c r="H119" s="247"/>
      <c r="I119" s="246">
        <f>ROUND(E119*H119,2)</f>
        <v>0</v>
      </c>
      <c r="J119" s="247"/>
      <c r="K119" s="248">
        <f>ROUND(E119*J119,2)</f>
        <v>0</v>
      </c>
      <c r="L119" s="232">
        <v>21</v>
      </c>
      <c r="M119" s="232">
        <f>G119*(1+L119/100)</f>
        <v>0</v>
      </c>
      <c r="N119" s="232">
        <v>7.0200000000000002E-3</v>
      </c>
      <c r="O119" s="232">
        <f>ROUND(E119*N119,2)</f>
        <v>0.04</v>
      </c>
      <c r="P119" s="232">
        <v>0</v>
      </c>
      <c r="Q119" s="232">
        <f>ROUND(E119*P119,2)</f>
        <v>0</v>
      </c>
      <c r="R119" s="232"/>
      <c r="S119" s="232" t="s">
        <v>110</v>
      </c>
      <c r="T119" s="232" t="s">
        <v>110</v>
      </c>
      <c r="U119" s="232">
        <v>1.31</v>
      </c>
      <c r="V119" s="232">
        <f>ROUND(E119*U119,2)</f>
        <v>6.55</v>
      </c>
      <c r="W119" s="232"/>
      <c r="X119" s="232" t="s">
        <v>111</v>
      </c>
      <c r="Y119" s="213"/>
      <c r="Z119" s="213"/>
      <c r="AA119" s="213"/>
      <c r="AB119" s="213"/>
      <c r="AC119" s="213"/>
      <c r="AD119" s="213"/>
      <c r="AE119" s="213"/>
      <c r="AF119" s="213"/>
      <c r="AG119" s="213" t="s">
        <v>112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1" x14ac:dyDescent="0.2">
      <c r="A120" s="230"/>
      <c r="B120" s="231"/>
      <c r="C120" s="260" t="s">
        <v>63</v>
      </c>
      <c r="D120" s="233"/>
      <c r="E120" s="234">
        <v>5</v>
      </c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13"/>
      <c r="Z120" s="213"/>
      <c r="AA120" s="213"/>
      <c r="AB120" s="213"/>
      <c r="AC120" s="213"/>
      <c r="AD120" s="213"/>
      <c r="AE120" s="213"/>
      <c r="AF120" s="213"/>
      <c r="AG120" s="213" t="s">
        <v>114</v>
      </c>
      <c r="AH120" s="213">
        <v>0</v>
      </c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outlineLevel="1" x14ac:dyDescent="0.2">
      <c r="A121" s="242">
        <v>46</v>
      </c>
      <c r="B121" s="243" t="s">
        <v>273</v>
      </c>
      <c r="C121" s="259" t="s">
        <v>274</v>
      </c>
      <c r="D121" s="244" t="s">
        <v>121</v>
      </c>
      <c r="E121" s="245">
        <v>122</v>
      </c>
      <c r="F121" s="246">
        <f>H121+J121</f>
        <v>0</v>
      </c>
      <c r="G121" s="246">
        <f>ROUND(E121*F121,2)</f>
        <v>0</v>
      </c>
      <c r="H121" s="247"/>
      <c r="I121" s="246">
        <f>ROUND(E121*H121,2)</f>
        <v>0</v>
      </c>
      <c r="J121" s="247"/>
      <c r="K121" s="248">
        <f>ROUND(E121*J121,2)</f>
        <v>0</v>
      </c>
      <c r="L121" s="232">
        <v>21</v>
      </c>
      <c r="M121" s="232">
        <f>G121*(1+L121/100)</f>
        <v>0</v>
      </c>
      <c r="N121" s="232">
        <v>0</v>
      </c>
      <c r="O121" s="232">
        <f>ROUND(E121*N121,2)</f>
        <v>0</v>
      </c>
      <c r="P121" s="232">
        <v>0</v>
      </c>
      <c r="Q121" s="232">
        <f>ROUND(E121*P121,2)</f>
        <v>0</v>
      </c>
      <c r="R121" s="232"/>
      <c r="S121" s="232" t="s">
        <v>110</v>
      </c>
      <c r="T121" s="232" t="s">
        <v>110</v>
      </c>
      <c r="U121" s="232">
        <v>0.08</v>
      </c>
      <c r="V121" s="232">
        <f>ROUND(E121*U121,2)</f>
        <v>9.76</v>
      </c>
      <c r="W121" s="232"/>
      <c r="X121" s="232" t="s">
        <v>111</v>
      </c>
      <c r="Y121" s="213"/>
      <c r="Z121" s="213"/>
      <c r="AA121" s="213"/>
      <c r="AB121" s="213"/>
      <c r="AC121" s="213"/>
      <c r="AD121" s="213"/>
      <c r="AE121" s="213"/>
      <c r="AF121" s="213"/>
      <c r="AG121" s="213" t="s">
        <v>126</v>
      </c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</row>
    <row r="122" spans="1:60" outlineLevel="1" x14ac:dyDescent="0.2">
      <c r="A122" s="230"/>
      <c r="B122" s="231"/>
      <c r="C122" s="260" t="s">
        <v>275</v>
      </c>
      <c r="D122" s="233"/>
      <c r="E122" s="234">
        <v>122</v>
      </c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13"/>
      <c r="Z122" s="213"/>
      <c r="AA122" s="213"/>
      <c r="AB122" s="213"/>
      <c r="AC122" s="213"/>
      <c r="AD122" s="213"/>
      <c r="AE122" s="213"/>
      <c r="AF122" s="213"/>
      <c r="AG122" s="213" t="s">
        <v>114</v>
      </c>
      <c r="AH122" s="213">
        <v>0</v>
      </c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outlineLevel="1" x14ac:dyDescent="0.2">
      <c r="A123" s="242">
        <v>47</v>
      </c>
      <c r="B123" s="243" t="s">
        <v>276</v>
      </c>
      <c r="C123" s="259" t="s">
        <v>277</v>
      </c>
      <c r="D123" s="244" t="s">
        <v>211</v>
      </c>
      <c r="E123" s="245">
        <v>3</v>
      </c>
      <c r="F123" s="246">
        <f>H123+J123</f>
        <v>0</v>
      </c>
      <c r="G123" s="246">
        <f>ROUND(E123*F123,2)</f>
        <v>0</v>
      </c>
      <c r="H123" s="247"/>
      <c r="I123" s="246">
        <f>ROUND(E123*H123,2)</f>
        <v>0</v>
      </c>
      <c r="J123" s="247"/>
      <c r="K123" s="248">
        <f>ROUND(E123*J123,2)</f>
        <v>0</v>
      </c>
      <c r="L123" s="232">
        <v>21</v>
      </c>
      <c r="M123" s="232">
        <f>G123*(1+L123/100)</f>
        <v>0</v>
      </c>
      <c r="N123" s="232">
        <v>0.25</v>
      </c>
      <c r="O123" s="232">
        <f>ROUND(E123*N123,2)</f>
        <v>0.75</v>
      </c>
      <c r="P123" s="232">
        <v>0</v>
      </c>
      <c r="Q123" s="232">
        <f>ROUND(E123*P123,2)</f>
        <v>0</v>
      </c>
      <c r="R123" s="232" t="s">
        <v>195</v>
      </c>
      <c r="S123" s="232" t="s">
        <v>110</v>
      </c>
      <c r="T123" s="232" t="s">
        <v>110</v>
      </c>
      <c r="U123" s="232">
        <v>0</v>
      </c>
      <c r="V123" s="232">
        <f>ROUND(E123*U123,2)</f>
        <v>0</v>
      </c>
      <c r="W123" s="232"/>
      <c r="X123" s="232" t="s">
        <v>196</v>
      </c>
      <c r="Y123" s="213"/>
      <c r="Z123" s="213"/>
      <c r="AA123" s="213"/>
      <c r="AB123" s="213"/>
      <c r="AC123" s="213"/>
      <c r="AD123" s="213"/>
      <c r="AE123" s="213"/>
      <c r="AF123" s="213"/>
      <c r="AG123" s="213" t="s">
        <v>197</v>
      </c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outlineLevel="1" x14ac:dyDescent="0.2">
      <c r="A124" s="230"/>
      <c r="B124" s="231"/>
      <c r="C124" s="260" t="s">
        <v>278</v>
      </c>
      <c r="D124" s="233"/>
      <c r="E124" s="234">
        <v>3</v>
      </c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13"/>
      <c r="Z124" s="213"/>
      <c r="AA124" s="213"/>
      <c r="AB124" s="213"/>
      <c r="AC124" s="213"/>
      <c r="AD124" s="213"/>
      <c r="AE124" s="213"/>
      <c r="AF124" s="213"/>
      <c r="AG124" s="213" t="s">
        <v>114</v>
      </c>
      <c r="AH124" s="213">
        <v>0</v>
      </c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outlineLevel="1" x14ac:dyDescent="0.2">
      <c r="A125" s="242">
        <v>48</v>
      </c>
      <c r="B125" s="243" t="s">
        <v>279</v>
      </c>
      <c r="C125" s="259" t="s">
        <v>280</v>
      </c>
      <c r="D125" s="244" t="s">
        <v>211</v>
      </c>
      <c r="E125" s="245">
        <v>4</v>
      </c>
      <c r="F125" s="246">
        <f>H125+J125</f>
        <v>0</v>
      </c>
      <c r="G125" s="246">
        <f>ROUND(E125*F125,2)</f>
        <v>0</v>
      </c>
      <c r="H125" s="247"/>
      <c r="I125" s="246">
        <f>ROUND(E125*H125,2)</f>
        <v>0</v>
      </c>
      <c r="J125" s="247"/>
      <c r="K125" s="248">
        <f>ROUND(E125*J125,2)</f>
        <v>0</v>
      </c>
      <c r="L125" s="232">
        <v>21</v>
      </c>
      <c r="M125" s="232">
        <f>G125*(1+L125/100)</f>
        <v>0</v>
      </c>
      <c r="N125" s="232">
        <v>0.52</v>
      </c>
      <c r="O125" s="232">
        <f>ROUND(E125*N125,2)</f>
        <v>2.08</v>
      </c>
      <c r="P125" s="232">
        <v>0</v>
      </c>
      <c r="Q125" s="232">
        <f>ROUND(E125*P125,2)</f>
        <v>0</v>
      </c>
      <c r="R125" s="232" t="s">
        <v>195</v>
      </c>
      <c r="S125" s="232" t="s">
        <v>110</v>
      </c>
      <c r="T125" s="232" t="s">
        <v>110</v>
      </c>
      <c r="U125" s="232">
        <v>0</v>
      </c>
      <c r="V125" s="232">
        <f>ROUND(E125*U125,2)</f>
        <v>0</v>
      </c>
      <c r="W125" s="232"/>
      <c r="X125" s="232" t="s">
        <v>196</v>
      </c>
      <c r="Y125" s="213"/>
      <c r="Z125" s="213"/>
      <c r="AA125" s="213"/>
      <c r="AB125" s="213"/>
      <c r="AC125" s="213"/>
      <c r="AD125" s="213"/>
      <c r="AE125" s="213"/>
      <c r="AF125" s="213"/>
      <c r="AG125" s="213" t="s">
        <v>197</v>
      </c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outlineLevel="1" x14ac:dyDescent="0.2">
      <c r="A126" s="230"/>
      <c r="B126" s="231"/>
      <c r="C126" s="260" t="s">
        <v>61</v>
      </c>
      <c r="D126" s="233"/>
      <c r="E126" s="234">
        <v>4</v>
      </c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13"/>
      <c r="Z126" s="213"/>
      <c r="AA126" s="213"/>
      <c r="AB126" s="213"/>
      <c r="AC126" s="213"/>
      <c r="AD126" s="213"/>
      <c r="AE126" s="213"/>
      <c r="AF126" s="213"/>
      <c r="AG126" s="213" t="s">
        <v>114</v>
      </c>
      <c r="AH126" s="213">
        <v>0</v>
      </c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outlineLevel="1" x14ac:dyDescent="0.2">
      <c r="A127" s="242">
        <v>49</v>
      </c>
      <c r="B127" s="243" t="s">
        <v>281</v>
      </c>
      <c r="C127" s="259" t="s">
        <v>282</v>
      </c>
      <c r="D127" s="244" t="s">
        <v>211</v>
      </c>
      <c r="E127" s="245">
        <v>3</v>
      </c>
      <c r="F127" s="246">
        <f>H127+J127</f>
        <v>0</v>
      </c>
      <c r="G127" s="246">
        <f>ROUND(E127*F127,2)</f>
        <v>0</v>
      </c>
      <c r="H127" s="247"/>
      <c r="I127" s="246">
        <f>ROUND(E127*H127,2)</f>
        <v>0</v>
      </c>
      <c r="J127" s="247"/>
      <c r="K127" s="248">
        <f>ROUND(E127*J127,2)</f>
        <v>0</v>
      </c>
      <c r="L127" s="232">
        <v>21</v>
      </c>
      <c r="M127" s="232">
        <f>G127*(1+L127/100)</f>
        <v>0</v>
      </c>
      <c r="N127" s="232">
        <v>2.4E-2</v>
      </c>
      <c r="O127" s="232">
        <f>ROUND(E127*N127,2)</f>
        <v>7.0000000000000007E-2</v>
      </c>
      <c r="P127" s="232">
        <v>0</v>
      </c>
      <c r="Q127" s="232">
        <f>ROUND(E127*P127,2)</f>
        <v>0</v>
      </c>
      <c r="R127" s="232" t="s">
        <v>195</v>
      </c>
      <c r="S127" s="232" t="s">
        <v>110</v>
      </c>
      <c r="T127" s="232" t="s">
        <v>110</v>
      </c>
      <c r="U127" s="232">
        <v>0</v>
      </c>
      <c r="V127" s="232">
        <f>ROUND(E127*U127,2)</f>
        <v>0</v>
      </c>
      <c r="W127" s="232"/>
      <c r="X127" s="232" t="s">
        <v>196</v>
      </c>
      <c r="Y127" s="213"/>
      <c r="Z127" s="213"/>
      <c r="AA127" s="213"/>
      <c r="AB127" s="213"/>
      <c r="AC127" s="213"/>
      <c r="AD127" s="213"/>
      <c r="AE127" s="213"/>
      <c r="AF127" s="213"/>
      <c r="AG127" s="213" t="s">
        <v>197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outlineLevel="1" x14ac:dyDescent="0.2">
      <c r="A128" s="230"/>
      <c r="B128" s="231"/>
      <c r="C128" s="260" t="s">
        <v>278</v>
      </c>
      <c r="D128" s="233"/>
      <c r="E128" s="234">
        <v>3</v>
      </c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13"/>
      <c r="Z128" s="213"/>
      <c r="AA128" s="213"/>
      <c r="AB128" s="213"/>
      <c r="AC128" s="213"/>
      <c r="AD128" s="213"/>
      <c r="AE128" s="213"/>
      <c r="AF128" s="213"/>
      <c r="AG128" s="213" t="s">
        <v>114</v>
      </c>
      <c r="AH128" s="213">
        <v>0</v>
      </c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outlineLevel="1" x14ac:dyDescent="0.2">
      <c r="A129" s="242">
        <v>50</v>
      </c>
      <c r="B129" s="243" t="s">
        <v>283</v>
      </c>
      <c r="C129" s="259" t="s">
        <v>284</v>
      </c>
      <c r="D129" s="244" t="s">
        <v>211</v>
      </c>
      <c r="E129" s="245">
        <v>1</v>
      </c>
      <c r="F129" s="246">
        <f>H129+J129</f>
        <v>0</v>
      </c>
      <c r="G129" s="246">
        <f>ROUND(E129*F129,2)</f>
        <v>0</v>
      </c>
      <c r="H129" s="247"/>
      <c r="I129" s="246">
        <f>ROUND(E129*H129,2)</f>
        <v>0</v>
      </c>
      <c r="J129" s="247"/>
      <c r="K129" s="248">
        <f>ROUND(E129*J129,2)</f>
        <v>0</v>
      </c>
      <c r="L129" s="232">
        <v>21</v>
      </c>
      <c r="M129" s="232">
        <f>G129*(1+L129/100)</f>
        <v>0</v>
      </c>
      <c r="N129" s="232">
        <v>3.9E-2</v>
      </c>
      <c r="O129" s="232">
        <f>ROUND(E129*N129,2)</f>
        <v>0.04</v>
      </c>
      <c r="P129" s="232">
        <v>0</v>
      </c>
      <c r="Q129" s="232">
        <f>ROUND(E129*P129,2)</f>
        <v>0</v>
      </c>
      <c r="R129" s="232" t="s">
        <v>195</v>
      </c>
      <c r="S129" s="232" t="s">
        <v>110</v>
      </c>
      <c r="T129" s="232" t="s">
        <v>110</v>
      </c>
      <c r="U129" s="232">
        <v>0</v>
      </c>
      <c r="V129" s="232">
        <f>ROUND(E129*U129,2)</f>
        <v>0</v>
      </c>
      <c r="W129" s="232"/>
      <c r="X129" s="232" t="s">
        <v>196</v>
      </c>
      <c r="Y129" s="213"/>
      <c r="Z129" s="213"/>
      <c r="AA129" s="213"/>
      <c r="AB129" s="213"/>
      <c r="AC129" s="213"/>
      <c r="AD129" s="213"/>
      <c r="AE129" s="213"/>
      <c r="AF129" s="213"/>
      <c r="AG129" s="213" t="s">
        <v>197</v>
      </c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outlineLevel="1" x14ac:dyDescent="0.2">
      <c r="A130" s="230"/>
      <c r="B130" s="231"/>
      <c r="C130" s="260" t="s">
        <v>46</v>
      </c>
      <c r="D130" s="233"/>
      <c r="E130" s="234">
        <v>1</v>
      </c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13"/>
      <c r="Z130" s="213"/>
      <c r="AA130" s="213"/>
      <c r="AB130" s="213"/>
      <c r="AC130" s="213"/>
      <c r="AD130" s="213"/>
      <c r="AE130" s="213"/>
      <c r="AF130" s="213"/>
      <c r="AG130" s="213" t="s">
        <v>114</v>
      </c>
      <c r="AH130" s="213">
        <v>0</v>
      </c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outlineLevel="1" x14ac:dyDescent="0.2">
      <c r="A131" s="242">
        <v>51</v>
      </c>
      <c r="B131" s="243" t="s">
        <v>285</v>
      </c>
      <c r="C131" s="259" t="s">
        <v>286</v>
      </c>
      <c r="D131" s="244" t="s">
        <v>211</v>
      </c>
      <c r="E131" s="245">
        <v>2</v>
      </c>
      <c r="F131" s="246">
        <f>H131+J131</f>
        <v>0</v>
      </c>
      <c r="G131" s="246">
        <f>ROUND(E131*F131,2)</f>
        <v>0</v>
      </c>
      <c r="H131" s="247"/>
      <c r="I131" s="246">
        <f>ROUND(E131*H131,2)</f>
        <v>0</v>
      </c>
      <c r="J131" s="247"/>
      <c r="K131" s="248">
        <f>ROUND(E131*J131,2)</f>
        <v>0</v>
      </c>
      <c r="L131" s="232">
        <v>21</v>
      </c>
      <c r="M131" s="232">
        <f>G131*(1+L131/100)</f>
        <v>0</v>
      </c>
      <c r="N131" s="232">
        <v>6.8000000000000005E-2</v>
      </c>
      <c r="O131" s="232">
        <f>ROUND(E131*N131,2)</f>
        <v>0.14000000000000001</v>
      </c>
      <c r="P131" s="232">
        <v>0</v>
      </c>
      <c r="Q131" s="232">
        <f>ROUND(E131*P131,2)</f>
        <v>0</v>
      </c>
      <c r="R131" s="232" t="s">
        <v>195</v>
      </c>
      <c r="S131" s="232" t="s">
        <v>110</v>
      </c>
      <c r="T131" s="232" t="s">
        <v>110</v>
      </c>
      <c r="U131" s="232">
        <v>0</v>
      </c>
      <c r="V131" s="232">
        <f>ROUND(E131*U131,2)</f>
        <v>0</v>
      </c>
      <c r="W131" s="232"/>
      <c r="X131" s="232" t="s">
        <v>196</v>
      </c>
      <c r="Y131" s="213"/>
      <c r="Z131" s="213"/>
      <c r="AA131" s="213"/>
      <c r="AB131" s="213"/>
      <c r="AC131" s="213"/>
      <c r="AD131" s="213"/>
      <c r="AE131" s="213"/>
      <c r="AF131" s="213"/>
      <c r="AG131" s="213" t="s">
        <v>197</v>
      </c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1" x14ac:dyDescent="0.2">
      <c r="A132" s="230"/>
      <c r="B132" s="231"/>
      <c r="C132" s="260" t="s">
        <v>253</v>
      </c>
      <c r="D132" s="233"/>
      <c r="E132" s="234">
        <v>2</v>
      </c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13"/>
      <c r="Z132" s="213"/>
      <c r="AA132" s="213"/>
      <c r="AB132" s="213"/>
      <c r="AC132" s="213"/>
      <c r="AD132" s="213"/>
      <c r="AE132" s="213"/>
      <c r="AF132" s="213"/>
      <c r="AG132" s="213" t="s">
        <v>114</v>
      </c>
      <c r="AH132" s="213">
        <v>0</v>
      </c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42">
        <v>52</v>
      </c>
      <c r="B133" s="243" t="s">
        <v>287</v>
      </c>
      <c r="C133" s="259" t="s">
        <v>288</v>
      </c>
      <c r="D133" s="244" t="s">
        <v>211</v>
      </c>
      <c r="E133" s="245">
        <v>5</v>
      </c>
      <c r="F133" s="246">
        <f>H133+J133</f>
        <v>0</v>
      </c>
      <c r="G133" s="246">
        <f>ROUND(E133*F133,2)</f>
        <v>0</v>
      </c>
      <c r="H133" s="247"/>
      <c r="I133" s="246">
        <f>ROUND(E133*H133,2)</f>
        <v>0</v>
      </c>
      <c r="J133" s="247"/>
      <c r="K133" s="248">
        <f>ROUND(E133*J133,2)</f>
        <v>0</v>
      </c>
      <c r="L133" s="232">
        <v>21</v>
      </c>
      <c r="M133" s="232">
        <f>G133*(1+L133/100)</f>
        <v>0</v>
      </c>
      <c r="N133" s="232">
        <v>0.43</v>
      </c>
      <c r="O133" s="232">
        <f>ROUND(E133*N133,2)</f>
        <v>2.15</v>
      </c>
      <c r="P133" s="232">
        <v>0</v>
      </c>
      <c r="Q133" s="232">
        <f>ROUND(E133*P133,2)</f>
        <v>0</v>
      </c>
      <c r="R133" s="232" t="s">
        <v>195</v>
      </c>
      <c r="S133" s="232" t="s">
        <v>110</v>
      </c>
      <c r="T133" s="232" t="s">
        <v>110</v>
      </c>
      <c r="U133" s="232">
        <v>0</v>
      </c>
      <c r="V133" s="232">
        <f>ROUND(E133*U133,2)</f>
        <v>0</v>
      </c>
      <c r="W133" s="232"/>
      <c r="X133" s="232" t="s">
        <v>196</v>
      </c>
      <c r="Y133" s="213"/>
      <c r="Z133" s="213"/>
      <c r="AA133" s="213"/>
      <c r="AB133" s="213"/>
      <c r="AC133" s="213"/>
      <c r="AD133" s="213"/>
      <c r="AE133" s="213"/>
      <c r="AF133" s="213"/>
      <c r="AG133" s="213" t="s">
        <v>197</v>
      </c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outlineLevel="1" x14ac:dyDescent="0.2">
      <c r="A134" s="230"/>
      <c r="B134" s="231"/>
      <c r="C134" s="260" t="s">
        <v>63</v>
      </c>
      <c r="D134" s="233"/>
      <c r="E134" s="234">
        <v>5</v>
      </c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13"/>
      <c r="Z134" s="213"/>
      <c r="AA134" s="213"/>
      <c r="AB134" s="213"/>
      <c r="AC134" s="213"/>
      <c r="AD134" s="213"/>
      <c r="AE134" s="213"/>
      <c r="AF134" s="213"/>
      <c r="AG134" s="213" t="s">
        <v>114</v>
      </c>
      <c r="AH134" s="213">
        <v>0</v>
      </c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outlineLevel="1" x14ac:dyDescent="0.2">
      <c r="A135" s="242">
        <v>53</v>
      </c>
      <c r="B135" s="243" t="s">
        <v>289</v>
      </c>
      <c r="C135" s="259" t="s">
        <v>290</v>
      </c>
      <c r="D135" s="244" t="s">
        <v>211</v>
      </c>
      <c r="E135" s="245">
        <v>5</v>
      </c>
      <c r="F135" s="246">
        <f>H135+J135</f>
        <v>0</v>
      </c>
      <c r="G135" s="246">
        <f>ROUND(E135*F135,2)</f>
        <v>0</v>
      </c>
      <c r="H135" s="247"/>
      <c r="I135" s="246">
        <f>ROUND(E135*H135,2)</f>
        <v>0</v>
      </c>
      <c r="J135" s="247"/>
      <c r="K135" s="248">
        <f>ROUND(E135*J135,2)</f>
        <v>0</v>
      </c>
      <c r="L135" s="232">
        <v>21</v>
      </c>
      <c r="M135" s="232">
        <f>G135*(1+L135/100)</f>
        <v>0</v>
      </c>
      <c r="N135" s="232">
        <v>1.6</v>
      </c>
      <c r="O135" s="232">
        <f>ROUND(E135*N135,2)</f>
        <v>8</v>
      </c>
      <c r="P135" s="232">
        <v>0</v>
      </c>
      <c r="Q135" s="232">
        <f>ROUND(E135*P135,2)</f>
        <v>0</v>
      </c>
      <c r="R135" s="232" t="s">
        <v>195</v>
      </c>
      <c r="S135" s="232" t="s">
        <v>110</v>
      </c>
      <c r="T135" s="232" t="s">
        <v>110</v>
      </c>
      <c r="U135" s="232">
        <v>0</v>
      </c>
      <c r="V135" s="232">
        <f>ROUND(E135*U135,2)</f>
        <v>0</v>
      </c>
      <c r="W135" s="232"/>
      <c r="X135" s="232" t="s">
        <v>196</v>
      </c>
      <c r="Y135" s="213"/>
      <c r="Z135" s="213"/>
      <c r="AA135" s="213"/>
      <c r="AB135" s="213"/>
      <c r="AC135" s="213"/>
      <c r="AD135" s="213"/>
      <c r="AE135" s="213"/>
      <c r="AF135" s="213"/>
      <c r="AG135" s="213" t="s">
        <v>197</v>
      </c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outlineLevel="1" x14ac:dyDescent="0.2">
      <c r="A136" s="230"/>
      <c r="B136" s="231"/>
      <c r="C136" s="260" t="s">
        <v>63</v>
      </c>
      <c r="D136" s="233"/>
      <c r="E136" s="234">
        <v>5</v>
      </c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13"/>
      <c r="Z136" s="213"/>
      <c r="AA136" s="213"/>
      <c r="AB136" s="213"/>
      <c r="AC136" s="213"/>
      <c r="AD136" s="213"/>
      <c r="AE136" s="213"/>
      <c r="AF136" s="213"/>
      <c r="AG136" s="213" t="s">
        <v>114</v>
      </c>
      <c r="AH136" s="213">
        <v>0</v>
      </c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outlineLevel="1" x14ac:dyDescent="0.2">
      <c r="A137" s="242">
        <v>54</v>
      </c>
      <c r="B137" s="243" t="s">
        <v>291</v>
      </c>
      <c r="C137" s="259" t="s">
        <v>292</v>
      </c>
      <c r="D137" s="244" t="s">
        <v>211</v>
      </c>
      <c r="E137" s="245">
        <v>22</v>
      </c>
      <c r="F137" s="246">
        <f>H137+J137</f>
        <v>0</v>
      </c>
      <c r="G137" s="246">
        <f>ROUND(E137*F137,2)</f>
        <v>0</v>
      </c>
      <c r="H137" s="247"/>
      <c r="I137" s="246">
        <f>ROUND(E137*H137,2)</f>
        <v>0</v>
      </c>
      <c r="J137" s="247"/>
      <c r="K137" s="248">
        <f>ROUND(E137*J137,2)</f>
        <v>0</v>
      </c>
      <c r="L137" s="232">
        <v>21</v>
      </c>
      <c r="M137" s="232">
        <f>G137*(1+L137/100)</f>
        <v>0</v>
      </c>
      <c r="N137" s="232">
        <v>2E-3</v>
      </c>
      <c r="O137" s="232">
        <f>ROUND(E137*N137,2)</f>
        <v>0.04</v>
      </c>
      <c r="P137" s="232">
        <v>0</v>
      </c>
      <c r="Q137" s="232">
        <f>ROUND(E137*P137,2)</f>
        <v>0</v>
      </c>
      <c r="R137" s="232" t="s">
        <v>195</v>
      </c>
      <c r="S137" s="232" t="s">
        <v>110</v>
      </c>
      <c r="T137" s="232" t="s">
        <v>110</v>
      </c>
      <c r="U137" s="232">
        <v>0</v>
      </c>
      <c r="V137" s="232">
        <f>ROUND(E137*U137,2)</f>
        <v>0</v>
      </c>
      <c r="W137" s="232"/>
      <c r="X137" s="232" t="s">
        <v>196</v>
      </c>
      <c r="Y137" s="213"/>
      <c r="Z137" s="213"/>
      <c r="AA137" s="213"/>
      <c r="AB137" s="213"/>
      <c r="AC137" s="213"/>
      <c r="AD137" s="213"/>
      <c r="AE137" s="213"/>
      <c r="AF137" s="213"/>
      <c r="AG137" s="213" t="s">
        <v>197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1" x14ac:dyDescent="0.2">
      <c r="A138" s="230"/>
      <c r="B138" s="231"/>
      <c r="C138" s="260" t="s">
        <v>293</v>
      </c>
      <c r="D138" s="233"/>
      <c r="E138" s="234">
        <v>22</v>
      </c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13"/>
      <c r="Z138" s="213"/>
      <c r="AA138" s="213"/>
      <c r="AB138" s="213"/>
      <c r="AC138" s="213"/>
      <c r="AD138" s="213"/>
      <c r="AE138" s="213"/>
      <c r="AF138" s="213"/>
      <c r="AG138" s="213" t="s">
        <v>114</v>
      </c>
      <c r="AH138" s="213">
        <v>0</v>
      </c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outlineLevel="1" x14ac:dyDescent="0.2">
      <c r="A139" s="242">
        <v>55</v>
      </c>
      <c r="B139" s="243" t="s">
        <v>294</v>
      </c>
      <c r="C139" s="259" t="s">
        <v>295</v>
      </c>
      <c r="D139" s="244" t="s">
        <v>211</v>
      </c>
      <c r="E139" s="245">
        <v>50</v>
      </c>
      <c r="F139" s="246">
        <f>H139+J139</f>
        <v>0</v>
      </c>
      <c r="G139" s="246">
        <f>ROUND(E139*F139,2)</f>
        <v>0</v>
      </c>
      <c r="H139" s="247"/>
      <c r="I139" s="246">
        <f>ROUND(E139*H139,2)</f>
        <v>0</v>
      </c>
      <c r="J139" s="247"/>
      <c r="K139" s="248">
        <f>ROUND(E139*J139,2)</f>
        <v>0</v>
      </c>
      <c r="L139" s="232">
        <v>21</v>
      </c>
      <c r="M139" s="232">
        <f>G139*(1+L139/100)</f>
        <v>0</v>
      </c>
      <c r="N139" s="232">
        <v>4.1999999999999997E-3</v>
      </c>
      <c r="O139" s="232">
        <f>ROUND(E139*N139,2)</f>
        <v>0.21</v>
      </c>
      <c r="P139" s="232">
        <v>0</v>
      </c>
      <c r="Q139" s="232">
        <f>ROUND(E139*P139,2)</f>
        <v>0</v>
      </c>
      <c r="R139" s="232" t="s">
        <v>195</v>
      </c>
      <c r="S139" s="232" t="s">
        <v>110</v>
      </c>
      <c r="T139" s="232" t="s">
        <v>110</v>
      </c>
      <c r="U139" s="232">
        <v>0</v>
      </c>
      <c r="V139" s="232">
        <f>ROUND(E139*U139,2)</f>
        <v>0</v>
      </c>
      <c r="W139" s="232"/>
      <c r="X139" s="232" t="s">
        <v>196</v>
      </c>
      <c r="Y139" s="213"/>
      <c r="Z139" s="213"/>
      <c r="AA139" s="213"/>
      <c r="AB139" s="213"/>
      <c r="AC139" s="213"/>
      <c r="AD139" s="213"/>
      <c r="AE139" s="213"/>
      <c r="AF139" s="213"/>
      <c r="AG139" s="213" t="s">
        <v>197</v>
      </c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1" x14ac:dyDescent="0.2">
      <c r="A140" s="230"/>
      <c r="B140" s="231"/>
      <c r="C140" s="260" t="s">
        <v>296</v>
      </c>
      <c r="D140" s="233"/>
      <c r="E140" s="234">
        <v>50</v>
      </c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13"/>
      <c r="Z140" s="213"/>
      <c r="AA140" s="213"/>
      <c r="AB140" s="213"/>
      <c r="AC140" s="213"/>
      <c r="AD140" s="213"/>
      <c r="AE140" s="213"/>
      <c r="AF140" s="213"/>
      <c r="AG140" s="213" t="s">
        <v>114</v>
      </c>
      <c r="AH140" s="213">
        <v>0</v>
      </c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ht="22.5" outlineLevel="1" x14ac:dyDescent="0.2">
      <c r="A141" s="242">
        <v>56</v>
      </c>
      <c r="B141" s="243" t="s">
        <v>297</v>
      </c>
      <c r="C141" s="259" t="s">
        <v>298</v>
      </c>
      <c r="D141" s="244" t="s">
        <v>211</v>
      </c>
      <c r="E141" s="245">
        <v>5</v>
      </c>
      <c r="F141" s="246">
        <f>H141+J141</f>
        <v>0</v>
      </c>
      <c r="G141" s="246">
        <f>ROUND(E141*F141,2)</f>
        <v>0</v>
      </c>
      <c r="H141" s="247"/>
      <c r="I141" s="246">
        <f>ROUND(E141*H141,2)</f>
        <v>0</v>
      </c>
      <c r="J141" s="247"/>
      <c r="K141" s="248">
        <f>ROUND(E141*J141,2)</f>
        <v>0</v>
      </c>
      <c r="L141" s="232">
        <v>21</v>
      </c>
      <c r="M141" s="232">
        <f>G141*(1+L141/100)</f>
        <v>0</v>
      </c>
      <c r="N141" s="232">
        <v>0</v>
      </c>
      <c r="O141" s="232">
        <f>ROUND(E141*N141,2)</f>
        <v>0</v>
      </c>
      <c r="P141" s="232">
        <v>0</v>
      </c>
      <c r="Q141" s="232">
        <f>ROUND(E141*P141,2)</f>
        <v>0</v>
      </c>
      <c r="R141" s="232"/>
      <c r="S141" s="232" t="s">
        <v>263</v>
      </c>
      <c r="T141" s="232" t="s">
        <v>264</v>
      </c>
      <c r="U141" s="232">
        <v>0</v>
      </c>
      <c r="V141" s="232">
        <f>ROUND(E141*U141,2)</f>
        <v>0</v>
      </c>
      <c r="W141" s="232"/>
      <c r="X141" s="232" t="s">
        <v>196</v>
      </c>
      <c r="Y141" s="213"/>
      <c r="Z141" s="213"/>
      <c r="AA141" s="213"/>
      <c r="AB141" s="213"/>
      <c r="AC141" s="213"/>
      <c r="AD141" s="213"/>
      <c r="AE141" s="213"/>
      <c r="AF141" s="213"/>
      <c r="AG141" s="213" t="s">
        <v>197</v>
      </c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outlineLevel="1" x14ac:dyDescent="0.2">
      <c r="A142" s="230"/>
      <c r="B142" s="231"/>
      <c r="C142" s="260" t="s">
        <v>63</v>
      </c>
      <c r="D142" s="233"/>
      <c r="E142" s="234">
        <v>5</v>
      </c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13"/>
      <c r="Z142" s="213"/>
      <c r="AA142" s="213"/>
      <c r="AB142" s="213"/>
      <c r="AC142" s="213"/>
      <c r="AD142" s="213"/>
      <c r="AE142" s="213"/>
      <c r="AF142" s="213"/>
      <c r="AG142" s="213" t="s">
        <v>114</v>
      </c>
      <c r="AH142" s="213">
        <v>0</v>
      </c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x14ac:dyDescent="0.2">
      <c r="A143" s="236" t="s">
        <v>105</v>
      </c>
      <c r="B143" s="237" t="s">
        <v>71</v>
      </c>
      <c r="C143" s="258" t="s">
        <v>72</v>
      </c>
      <c r="D143" s="238"/>
      <c r="E143" s="239"/>
      <c r="F143" s="240"/>
      <c r="G143" s="240">
        <f>SUMIF(AG144:AG159,"&lt;&gt;NOR",G144:G159)</f>
        <v>0</v>
      </c>
      <c r="H143" s="240"/>
      <c r="I143" s="240">
        <f>SUM(I144:I159)</f>
        <v>0</v>
      </c>
      <c r="J143" s="240"/>
      <c r="K143" s="241">
        <f>SUM(K144:K159)</f>
        <v>0</v>
      </c>
      <c r="L143" s="235"/>
      <c r="M143" s="235">
        <f>SUM(M144:M159)</f>
        <v>0</v>
      </c>
      <c r="N143" s="235"/>
      <c r="O143" s="235">
        <f>SUM(O144:O159)</f>
        <v>0</v>
      </c>
      <c r="P143" s="235"/>
      <c r="Q143" s="235">
        <f>SUM(Q144:Q159)</f>
        <v>0</v>
      </c>
      <c r="R143" s="235"/>
      <c r="S143" s="235"/>
      <c r="T143" s="235"/>
      <c r="U143" s="235"/>
      <c r="V143" s="235">
        <f>SUM(V144:V159)</f>
        <v>2.04</v>
      </c>
      <c r="W143" s="235"/>
      <c r="X143" s="235"/>
      <c r="AG143" t="s">
        <v>106</v>
      </c>
    </row>
    <row r="144" spans="1:60" outlineLevel="1" x14ac:dyDescent="0.2">
      <c r="A144" s="242">
        <v>57</v>
      </c>
      <c r="B144" s="243" t="s">
        <v>299</v>
      </c>
      <c r="C144" s="259" t="s">
        <v>300</v>
      </c>
      <c r="D144" s="244" t="s">
        <v>301</v>
      </c>
      <c r="E144" s="245">
        <v>8.8000000000000007</v>
      </c>
      <c r="F144" s="246">
        <f>H144+J144</f>
        <v>0</v>
      </c>
      <c r="G144" s="246">
        <f>ROUND(E144*F144,2)</f>
        <v>0</v>
      </c>
      <c r="H144" s="247"/>
      <c r="I144" s="246">
        <f>ROUND(E144*H144,2)</f>
        <v>0</v>
      </c>
      <c r="J144" s="247"/>
      <c r="K144" s="248">
        <f>ROUND(E144*J144,2)</f>
        <v>0</v>
      </c>
      <c r="L144" s="232">
        <v>21</v>
      </c>
      <c r="M144" s="232">
        <f>G144*(1+L144/100)</f>
        <v>0</v>
      </c>
      <c r="N144" s="232">
        <v>0</v>
      </c>
      <c r="O144" s="232">
        <f>ROUND(E144*N144,2)</f>
        <v>0</v>
      </c>
      <c r="P144" s="232">
        <v>0</v>
      </c>
      <c r="Q144" s="232">
        <f>ROUND(E144*P144,2)</f>
        <v>0</v>
      </c>
      <c r="R144" s="232"/>
      <c r="S144" s="232" t="s">
        <v>263</v>
      </c>
      <c r="T144" s="232" t="s">
        <v>302</v>
      </c>
      <c r="U144" s="232">
        <v>0</v>
      </c>
      <c r="V144" s="232">
        <f>ROUND(E144*U144,2)</f>
        <v>0</v>
      </c>
      <c r="W144" s="232"/>
      <c r="X144" s="232" t="s">
        <v>111</v>
      </c>
      <c r="Y144" s="213"/>
      <c r="Z144" s="213"/>
      <c r="AA144" s="213"/>
      <c r="AB144" s="213"/>
      <c r="AC144" s="213"/>
      <c r="AD144" s="213"/>
      <c r="AE144" s="213"/>
      <c r="AF144" s="213"/>
      <c r="AG144" s="213" t="s">
        <v>126</v>
      </c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1" x14ac:dyDescent="0.2">
      <c r="A145" s="230"/>
      <c r="B145" s="231"/>
      <c r="C145" s="260" t="s">
        <v>303</v>
      </c>
      <c r="D145" s="233"/>
      <c r="E145" s="234">
        <v>5.5</v>
      </c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13"/>
      <c r="Z145" s="213"/>
      <c r="AA145" s="213"/>
      <c r="AB145" s="213"/>
      <c r="AC145" s="213"/>
      <c r="AD145" s="213"/>
      <c r="AE145" s="213"/>
      <c r="AF145" s="213"/>
      <c r="AG145" s="213" t="s">
        <v>114</v>
      </c>
      <c r="AH145" s="213">
        <v>5</v>
      </c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1" x14ac:dyDescent="0.2">
      <c r="A146" s="230"/>
      <c r="B146" s="231"/>
      <c r="C146" s="260" t="s">
        <v>304</v>
      </c>
      <c r="D146" s="233"/>
      <c r="E146" s="234">
        <v>3.3</v>
      </c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13"/>
      <c r="Z146" s="213"/>
      <c r="AA146" s="213"/>
      <c r="AB146" s="213"/>
      <c r="AC146" s="213"/>
      <c r="AD146" s="213"/>
      <c r="AE146" s="213"/>
      <c r="AF146" s="213"/>
      <c r="AG146" s="213" t="s">
        <v>114</v>
      </c>
      <c r="AH146" s="213">
        <v>5</v>
      </c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outlineLevel="1" x14ac:dyDescent="0.2">
      <c r="A147" s="242">
        <v>58</v>
      </c>
      <c r="B147" s="243" t="s">
        <v>305</v>
      </c>
      <c r="C147" s="259" t="s">
        <v>306</v>
      </c>
      <c r="D147" s="244" t="s">
        <v>191</v>
      </c>
      <c r="E147" s="245">
        <v>8.8000000000000007</v>
      </c>
      <c r="F147" s="246">
        <f>H147+J147</f>
        <v>0</v>
      </c>
      <c r="G147" s="246">
        <f>ROUND(E147*F147,2)</f>
        <v>0</v>
      </c>
      <c r="H147" s="247"/>
      <c r="I147" s="246">
        <f>ROUND(E147*H147,2)</f>
        <v>0</v>
      </c>
      <c r="J147" s="247"/>
      <c r="K147" s="248">
        <f>ROUND(E147*J147,2)</f>
        <v>0</v>
      </c>
      <c r="L147" s="232">
        <v>21</v>
      </c>
      <c r="M147" s="232">
        <f>G147*(1+L147/100)</f>
        <v>0</v>
      </c>
      <c r="N147" s="232">
        <v>0</v>
      </c>
      <c r="O147" s="232">
        <f>ROUND(E147*N147,2)</f>
        <v>0</v>
      </c>
      <c r="P147" s="232">
        <v>0</v>
      </c>
      <c r="Q147" s="232">
        <f>ROUND(E147*P147,2)</f>
        <v>0</v>
      </c>
      <c r="R147" s="232"/>
      <c r="S147" s="232" t="s">
        <v>110</v>
      </c>
      <c r="T147" s="232" t="s">
        <v>110</v>
      </c>
      <c r="U147" s="232">
        <v>0.01</v>
      </c>
      <c r="V147" s="232">
        <f>ROUND(E147*U147,2)</f>
        <v>0.09</v>
      </c>
      <c r="W147" s="232"/>
      <c r="X147" s="232" t="s">
        <v>111</v>
      </c>
      <c r="Y147" s="213"/>
      <c r="Z147" s="213"/>
      <c r="AA147" s="213"/>
      <c r="AB147" s="213"/>
      <c r="AC147" s="213"/>
      <c r="AD147" s="213"/>
      <c r="AE147" s="213"/>
      <c r="AF147" s="213"/>
      <c r="AG147" s="213" t="s">
        <v>112</v>
      </c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</row>
    <row r="148" spans="1:60" outlineLevel="1" x14ac:dyDescent="0.2">
      <c r="A148" s="230"/>
      <c r="B148" s="231"/>
      <c r="C148" s="260" t="s">
        <v>304</v>
      </c>
      <c r="D148" s="233"/>
      <c r="E148" s="234">
        <v>3.3</v>
      </c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13"/>
      <c r="Z148" s="213"/>
      <c r="AA148" s="213"/>
      <c r="AB148" s="213"/>
      <c r="AC148" s="213"/>
      <c r="AD148" s="213"/>
      <c r="AE148" s="213"/>
      <c r="AF148" s="213"/>
      <c r="AG148" s="213" t="s">
        <v>114</v>
      </c>
      <c r="AH148" s="213">
        <v>5</v>
      </c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outlineLevel="1" x14ac:dyDescent="0.2">
      <c r="A149" s="230"/>
      <c r="B149" s="231"/>
      <c r="C149" s="260" t="s">
        <v>303</v>
      </c>
      <c r="D149" s="233"/>
      <c r="E149" s="234">
        <v>5.5</v>
      </c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13"/>
      <c r="Z149" s="213"/>
      <c r="AA149" s="213"/>
      <c r="AB149" s="213"/>
      <c r="AC149" s="213"/>
      <c r="AD149" s="213"/>
      <c r="AE149" s="213"/>
      <c r="AF149" s="213"/>
      <c r="AG149" s="213" t="s">
        <v>114</v>
      </c>
      <c r="AH149" s="213">
        <v>5</v>
      </c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1" x14ac:dyDescent="0.2">
      <c r="A150" s="242">
        <v>59</v>
      </c>
      <c r="B150" s="243" t="s">
        <v>307</v>
      </c>
      <c r="C150" s="259" t="s">
        <v>308</v>
      </c>
      <c r="D150" s="244" t="s">
        <v>191</v>
      </c>
      <c r="E150" s="245">
        <v>220</v>
      </c>
      <c r="F150" s="246">
        <f>H150+J150</f>
        <v>0</v>
      </c>
      <c r="G150" s="246">
        <f>ROUND(E150*F150,2)</f>
        <v>0</v>
      </c>
      <c r="H150" s="247"/>
      <c r="I150" s="246">
        <f>ROUND(E150*H150,2)</f>
        <v>0</v>
      </c>
      <c r="J150" s="247"/>
      <c r="K150" s="248">
        <f>ROUND(E150*J150,2)</f>
        <v>0</v>
      </c>
      <c r="L150" s="232">
        <v>21</v>
      </c>
      <c r="M150" s="232">
        <f>G150*(1+L150/100)</f>
        <v>0</v>
      </c>
      <c r="N150" s="232">
        <v>0</v>
      </c>
      <c r="O150" s="232">
        <f>ROUND(E150*N150,2)</f>
        <v>0</v>
      </c>
      <c r="P150" s="232">
        <v>0</v>
      </c>
      <c r="Q150" s="232">
        <f>ROUND(E150*P150,2)</f>
        <v>0</v>
      </c>
      <c r="R150" s="232"/>
      <c r="S150" s="232" t="s">
        <v>110</v>
      </c>
      <c r="T150" s="232" t="s">
        <v>110</v>
      </c>
      <c r="U150" s="232">
        <v>0</v>
      </c>
      <c r="V150" s="232">
        <f>ROUND(E150*U150,2)</f>
        <v>0</v>
      </c>
      <c r="W150" s="232"/>
      <c r="X150" s="232" t="s">
        <v>111</v>
      </c>
      <c r="Y150" s="213"/>
      <c r="Z150" s="213"/>
      <c r="AA150" s="213"/>
      <c r="AB150" s="213"/>
      <c r="AC150" s="213"/>
      <c r="AD150" s="213"/>
      <c r="AE150" s="213"/>
      <c r="AF150" s="213"/>
      <c r="AG150" s="213" t="s">
        <v>112</v>
      </c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outlineLevel="1" x14ac:dyDescent="0.2">
      <c r="A151" s="230"/>
      <c r="B151" s="231"/>
      <c r="C151" s="260" t="s">
        <v>309</v>
      </c>
      <c r="D151" s="233"/>
      <c r="E151" s="234">
        <v>220</v>
      </c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13"/>
      <c r="Z151" s="213"/>
      <c r="AA151" s="213"/>
      <c r="AB151" s="213"/>
      <c r="AC151" s="213"/>
      <c r="AD151" s="213"/>
      <c r="AE151" s="213"/>
      <c r="AF151" s="213"/>
      <c r="AG151" s="213" t="s">
        <v>114</v>
      </c>
      <c r="AH151" s="213">
        <v>5</v>
      </c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outlineLevel="1" x14ac:dyDescent="0.2">
      <c r="A152" s="242">
        <v>60</v>
      </c>
      <c r="B152" s="243" t="s">
        <v>310</v>
      </c>
      <c r="C152" s="259" t="s">
        <v>311</v>
      </c>
      <c r="D152" s="244" t="s">
        <v>191</v>
      </c>
      <c r="E152" s="245">
        <v>8.8000000000000007</v>
      </c>
      <c r="F152" s="246">
        <f>H152+J152</f>
        <v>0</v>
      </c>
      <c r="G152" s="246">
        <f>ROUND(E152*F152,2)</f>
        <v>0</v>
      </c>
      <c r="H152" s="247"/>
      <c r="I152" s="246">
        <f>ROUND(E152*H152,2)</f>
        <v>0</v>
      </c>
      <c r="J152" s="247"/>
      <c r="K152" s="248">
        <f>ROUND(E152*J152,2)</f>
        <v>0</v>
      </c>
      <c r="L152" s="232">
        <v>21</v>
      </c>
      <c r="M152" s="232">
        <f>G152*(1+L152/100)</f>
        <v>0</v>
      </c>
      <c r="N152" s="232">
        <v>0</v>
      </c>
      <c r="O152" s="232">
        <f>ROUND(E152*N152,2)</f>
        <v>0</v>
      </c>
      <c r="P152" s="232">
        <v>0</v>
      </c>
      <c r="Q152" s="232">
        <f>ROUND(E152*P152,2)</f>
        <v>0</v>
      </c>
      <c r="R152" s="232"/>
      <c r="S152" s="232" t="s">
        <v>110</v>
      </c>
      <c r="T152" s="232" t="s">
        <v>110</v>
      </c>
      <c r="U152" s="232">
        <v>9.9000000000000005E-2</v>
      </c>
      <c r="V152" s="232">
        <f>ROUND(E152*U152,2)</f>
        <v>0.87</v>
      </c>
      <c r="W152" s="232"/>
      <c r="X152" s="232" t="s">
        <v>111</v>
      </c>
      <c r="Y152" s="213"/>
      <c r="Z152" s="213"/>
      <c r="AA152" s="213"/>
      <c r="AB152" s="213"/>
      <c r="AC152" s="213"/>
      <c r="AD152" s="213"/>
      <c r="AE152" s="213"/>
      <c r="AF152" s="213"/>
      <c r="AG152" s="213" t="s">
        <v>112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outlineLevel="1" x14ac:dyDescent="0.2">
      <c r="A153" s="230"/>
      <c r="B153" s="231"/>
      <c r="C153" s="260" t="s">
        <v>312</v>
      </c>
      <c r="D153" s="233"/>
      <c r="E153" s="234">
        <v>8.8000000000000007</v>
      </c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13"/>
      <c r="Z153" s="213"/>
      <c r="AA153" s="213"/>
      <c r="AB153" s="213"/>
      <c r="AC153" s="213"/>
      <c r="AD153" s="213"/>
      <c r="AE153" s="213"/>
      <c r="AF153" s="213"/>
      <c r="AG153" s="213" t="s">
        <v>114</v>
      </c>
      <c r="AH153" s="213">
        <v>5</v>
      </c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1" x14ac:dyDescent="0.2">
      <c r="A154" s="242">
        <v>61</v>
      </c>
      <c r="B154" s="243" t="s">
        <v>313</v>
      </c>
      <c r="C154" s="259" t="s">
        <v>314</v>
      </c>
      <c r="D154" s="244" t="s">
        <v>191</v>
      </c>
      <c r="E154" s="245">
        <v>1.49461</v>
      </c>
      <c r="F154" s="246">
        <f>H154+J154</f>
        <v>0</v>
      </c>
      <c r="G154" s="246">
        <f>ROUND(E154*F154,2)</f>
        <v>0</v>
      </c>
      <c r="H154" s="247"/>
      <c r="I154" s="246">
        <f>ROUND(E154*H154,2)</f>
        <v>0</v>
      </c>
      <c r="J154" s="247"/>
      <c r="K154" s="248">
        <f>ROUND(E154*J154,2)</f>
        <v>0</v>
      </c>
      <c r="L154" s="232">
        <v>21</v>
      </c>
      <c r="M154" s="232">
        <f>G154*(1+L154/100)</f>
        <v>0</v>
      </c>
      <c r="N154" s="232">
        <v>0</v>
      </c>
      <c r="O154" s="232">
        <f>ROUND(E154*N154,2)</f>
        <v>0</v>
      </c>
      <c r="P154" s="232">
        <v>0</v>
      </c>
      <c r="Q154" s="232">
        <f>ROUND(E154*P154,2)</f>
        <v>0</v>
      </c>
      <c r="R154" s="232"/>
      <c r="S154" s="232" t="s">
        <v>110</v>
      </c>
      <c r="T154" s="232" t="s">
        <v>110</v>
      </c>
      <c r="U154" s="232">
        <v>0.68799999999999994</v>
      </c>
      <c r="V154" s="232">
        <f>ROUND(E154*U154,2)</f>
        <v>1.03</v>
      </c>
      <c r="W154" s="232"/>
      <c r="X154" s="232" t="s">
        <v>111</v>
      </c>
      <c r="Y154" s="213"/>
      <c r="Z154" s="213"/>
      <c r="AA154" s="213"/>
      <c r="AB154" s="213"/>
      <c r="AC154" s="213"/>
      <c r="AD154" s="213"/>
      <c r="AE154" s="213"/>
      <c r="AF154" s="213"/>
      <c r="AG154" s="213" t="s">
        <v>112</v>
      </c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outlineLevel="1" x14ac:dyDescent="0.2">
      <c r="A155" s="230"/>
      <c r="B155" s="231"/>
      <c r="C155" s="260" t="s">
        <v>315</v>
      </c>
      <c r="D155" s="233"/>
      <c r="E155" s="234">
        <v>1.49461</v>
      </c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13"/>
      <c r="Z155" s="213"/>
      <c r="AA155" s="213"/>
      <c r="AB155" s="213"/>
      <c r="AC155" s="213"/>
      <c r="AD155" s="213"/>
      <c r="AE155" s="213"/>
      <c r="AF155" s="213"/>
      <c r="AG155" s="213" t="s">
        <v>114</v>
      </c>
      <c r="AH155" s="213">
        <v>5</v>
      </c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outlineLevel="1" x14ac:dyDescent="0.2">
      <c r="A156" s="242">
        <v>62</v>
      </c>
      <c r="B156" s="243" t="s">
        <v>316</v>
      </c>
      <c r="C156" s="259" t="s">
        <v>317</v>
      </c>
      <c r="D156" s="244" t="s">
        <v>191</v>
      </c>
      <c r="E156" s="245">
        <v>1.49461</v>
      </c>
      <c r="F156" s="246">
        <f>H156+J156</f>
        <v>0</v>
      </c>
      <c r="G156" s="246">
        <f>ROUND(E156*F156,2)</f>
        <v>0</v>
      </c>
      <c r="H156" s="247"/>
      <c r="I156" s="246">
        <f>ROUND(E156*H156,2)</f>
        <v>0</v>
      </c>
      <c r="J156" s="247"/>
      <c r="K156" s="248">
        <f>ROUND(E156*J156,2)</f>
        <v>0</v>
      </c>
      <c r="L156" s="232">
        <v>21</v>
      </c>
      <c r="M156" s="232">
        <f>G156*(1+L156/100)</f>
        <v>0</v>
      </c>
      <c r="N156" s="232">
        <v>0</v>
      </c>
      <c r="O156" s="232">
        <f>ROUND(E156*N156,2)</f>
        <v>0</v>
      </c>
      <c r="P156" s="232">
        <v>0</v>
      </c>
      <c r="Q156" s="232">
        <f>ROUND(E156*P156,2)</f>
        <v>0</v>
      </c>
      <c r="R156" s="232"/>
      <c r="S156" s="232" t="s">
        <v>110</v>
      </c>
      <c r="T156" s="232" t="s">
        <v>110</v>
      </c>
      <c r="U156" s="232">
        <v>0</v>
      </c>
      <c r="V156" s="232">
        <f>ROUND(E156*U156,2)</f>
        <v>0</v>
      </c>
      <c r="W156" s="232"/>
      <c r="X156" s="232" t="s">
        <v>111</v>
      </c>
      <c r="Y156" s="213"/>
      <c r="Z156" s="213"/>
      <c r="AA156" s="213"/>
      <c r="AB156" s="213"/>
      <c r="AC156" s="213"/>
      <c r="AD156" s="213"/>
      <c r="AE156" s="213"/>
      <c r="AF156" s="213"/>
      <c r="AG156" s="213" t="s">
        <v>126</v>
      </c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outlineLevel="1" x14ac:dyDescent="0.2">
      <c r="A157" s="230"/>
      <c r="B157" s="231"/>
      <c r="C157" s="260" t="s">
        <v>318</v>
      </c>
      <c r="D157" s="233"/>
      <c r="E157" s="234">
        <v>1.49461</v>
      </c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13"/>
      <c r="Z157" s="213"/>
      <c r="AA157" s="213"/>
      <c r="AB157" s="213"/>
      <c r="AC157" s="213"/>
      <c r="AD157" s="213"/>
      <c r="AE157" s="213"/>
      <c r="AF157" s="213"/>
      <c r="AG157" s="213" t="s">
        <v>114</v>
      </c>
      <c r="AH157" s="213">
        <v>5</v>
      </c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outlineLevel="1" x14ac:dyDescent="0.2">
      <c r="A158" s="242">
        <v>63</v>
      </c>
      <c r="B158" s="243" t="s">
        <v>319</v>
      </c>
      <c r="C158" s="259" t="s">
        <v>320</v>
      </c>
      <c r="D158" s="244" t="s">
        <v>191</v>
      </c>
      <c r="E158" s="245">
        <v>8.8000000000000007</v>
      </c>
      <c r="F158" s="246">
        <f>H158+J158</f>
        <v>0</v>
      </c>
      <c r="G158" s="246">
        <f>ROUND(E158*F158,2)</f>
        <v>0</v>
      </c>
      <c r="H158" s="247"/>
      <c r="I158" s="246">
        <f>ROUND(E158*H158,2)</f>
        <v>0</v>
      </c>
      <c r="J158" s="247"/>
      <c r="K158" s="248">
        <f>ROUND(E158*J158,2)</f>
        <v>0</v>
      </c>
      <c r="L158" s="232">
        <v>21</v>
      </c>
      <c r="M158" s="232">
        <f>G158*(1+L158/100)</f>
        <v>0</v>
      </c>
      <c r="N158" s="232">
        <v>0</v>
      </c>
      <c r="O158" s="232">
        <f>ROUND(E158*N158,2)</f>
        <v>0</v>
      </c>
      <c r="P158" s="232">
        <v>0</v>
      </c>
      <c r="Q158" s="232">
        <f>ROUND(E158*P158,2)</f>
        <v>0</v>
      </c>
      <c r="R158" s="232"/>
      <c r="S158" s="232" t="s">
        <v>110</v>
      </c>
      <c r="T158" s="232" t="s">
        <v>110</v>
      </c>
      <c r="U158" s="232">
        <v>6.0000000000000001E-3</v>
      </c>
      <c r="V158" s="232">
        <f>ROUND(E158*U158,2)</f>
        <v>0.05</v>
      </c>
      <c r="W158" s="232"/>
      <c r="X158" s="232" t="s">
        <v>111</v>
      </c>
      <c r="Y158" s="213"/>
      <c r="Z158" s="213"/>
      <c r="AA158" s="213"/>
      <c r="AB158" s="213"/>
      <c r="AC158" s="213"/>
      <c r="AD158" s="213"/>
      <c r="AE158" s="213"/>
      <c r="AF158" s="213"/>
      <c r="AG158" s="213" t="s">
        <v>126</v>
      </c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outlineLevel="1" x14ac:dyDescent="0.2">
      <c r="A159" s="230"/>
      <c r="B159" s="231"/>
      <c r="C159" s="260" t="s">
        <v>312</v>
      </c>
      <c r="D159" s="233"/>
      <c r="E159" s="234">
        <v>8.8000000000000007</v>
      </c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13"/>
      <c r="Z159" s="213"/>
      <c r="AA159" s="213"/>
      <c r="AB159" s="213"/>
      <c r="AC159" s="213"/>
      <c r="AD159" s="213"/>
      <c r="AE159" s="213"/>
      <c r="AF159" s="213"/>
      <c r="AG159" s="213" t="s">
        <v>114</v>
      </c>
      <c r="AH159" s="213">
        <v>5</v>
      </c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x14ac:dyDescent="0.2">
      <c r="A160" s="236" t="s">
        <v>105</v>
      </c>
      <c r="B160" s="237" t="s">
        <v>73</v>
      </c>
      <c r="C160" s="258" t="s">
        <v>74</v>
      </c>
      <c r="D160" s="238"/>
      <c r="E160" s="239"/>
      <c r="F160" s="240"/>
      <c r="G160" s="240">
        <f>SUMIF(AG161:AG162,"&lt;&gt;NOR",G161:G162)</f>
        <v>0</v>
      </c>
      <c r="H160" s="240"/>
      <c r="I160" s="240">
        <f>SUM(I161:I162)</f>
        <v>0</v>
      </c>
      <c r="J160" s="240"/>
      <c r="K160" s="241">
        <f>SUM(K161:K162)</f>
        <v>0</v>
      </c>
      <c r="L160" s="235"/>
      <c r="M160" s="235">
        <f>SUM(M161:M162)</f>
        <v>0</v>
      </c>
      <c r="N160" s="235"/>
      <c r="O160" s="235">
        <f>SUM(O161:O162)</f>
        <v>0</v>
      </c>
      <c r="P160" s="235"/>
      <c r="Q160" s="235">
        <f>SUM(Q161:Q162)</f>
        <v>0</v>
      </c>
      <c r="R160" s="235"/>
      <c r="S160" s="235"/>
      <c r="T160" s="235"/>
      <c r="U160" s="235"/>
      <c r="V160" s="235">
        <f>SUM(V161:V162)</f>
        <v>82.55</v>
      </c>
      <c r="W160" s="235"/>
      <c r="X160" s="235"/>
      <c r="AG160" t="s">
        <v>106</v>
      </c>
    </row>
    <row r="161" spans="1:60" outlineLevel="1" x14ac:dyDescent="0.2">
      <c r="A161" s="242">
        <v>64</v>
      </c>
      <c r="B161" s="243" t="s">
        <v>321</v>
      </c>
      <c r="C161" s="259" t="s">
        <v>322</v>
      </c>
      <c r="D161" s="244" t="s">
        <v>191</v>
      </c>
      <c r="E161" s="245">
        <v>393.07891000000001</v>
      </c>
      <c r="F161" s="246">
        <f>H161+J161</f>
        <v>0</v>
      </c>
      <c r="G161" s="246">
        <f>ROUND(E161*F161,2)</f>
        <v>0</v>
      </c>
      <c r="H161" s="247"/>
      <c r="I161" s="246">
        <f>ROUND(E161*H161,2)</f>
        <v>0</v>
      </c>
      <c r="J161" s="247"/>
      <c r="K161" s="248">
        <f>ROUND(E161*J161,2)</f>
        <v>0</v>
      </c>
      <c r="L161" s="232">
        <v>21</v>
      </c>
      <c r="M161" s="232">
        <f>G161*(1+L161/100)</f>
        <v>0</v>
      </c>
      <c r="N161" s="232">
        <v>0</v>
      </c>
      <c r="O161" s="232">
        <f>ROUND(E161*N161,2)</f>
        <v>0</v>
      </c>
      <c r="P161" s="232">
        <v>0</v>
      </c>
      <c r="Q161" s="232">
        <f>ROUND(E161*P161,2)</f>
        <v>0</v>
      </c>
      <c r="R161" s="232"/>
      <c r="S161" s="232" t="s">
        <v>110</v>
      </c>
      <c r="T161" s="232" t="s">
        <v>264</v>
      </c>
      <c r="U161" s="232">
        <v>0.21</v>
      </c>
      <c r="V161" s="232">
        <f>ROUND(E161*U161,2)</f>
        <v>82.55</v>
      </c>
      <c r="W161" s="232"/>
      <c r="X161" s="232" t="s">
        <v>323</v>
      </c>
      <c r="Y161" s="213"/>
      <c r="Z161" s="213"/>
      <c r="AA161" s="213"/>
      <c r="AB161" s="213"/>
      <c r="AC161" s="213"/>
      <c r="AD161" s="213"/>
      <c r="AE161" s="213"/>
      <c r="AF161" s="213"/>
      <c r="AG161" s="213" t="s">
        <v>324</v>
      </c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outlineLevel="1" x14ac:dyDescent="0.2">
      <c r="A162" s="230"/>
      <c r="B162" s="231"/>
      <c r="C162" s="261" t="s">
        <v>325</v>
      </c>
      <c r="D162" s="249"/>
      <c r="E162" s="249"/>
      <c r="F162" s="249"/>
      <c r="G162" s="249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13"/>
      <c r="Z162" s="213"/>
      <c r="AA162" s="213"/>
      <c r="AB162" s="213"/>
      <c r="AC162" s="213"/>
      <c r="AD162" s="213"/>
      <c r="AE162" s="213"/>
      <c r="AF162" s="213"/>
      <c r="AG162" s="213" t="s">
        <v>174</v>
      </c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</row>
    <row r="163" spans="1:60" x14ac:dyDescent="0.2">
      <c r="A163" s="236" t="s">
        <v>105</v>
      </c>
      <c r="B163" s="237" t="s">
        <v>77</v>
      </c>
      <c r="C163" s="258" t="s">
        <v>29</v>
      </c>
      <c r="D163" s="238"/>
      <c r="E163" s="239"/>
      <c r="F163" s="240"/>
      <c r="G163" s="240">
        <f>SUMIF(AG164:AG175,"&lt;&gt;NOR",G164:G175)</f>
        <v>0</v>
      </c>
      <c r="H163" s="240"/>
      <c r="I163" s="240">
        <f>SUM(I164:I175)</f>
        <v>0</v>
      </c>
      <c r="J163" s="240"/>
      <c r="K163" s="241">
        <f>SUM(K164:K175)</f>
        <v>0</v>
      </c>
      <c r="L163" s="235"/>
      <c r="M163" s="235">
        <f>SUM(M164:M175)</f>
        <v>0</v>
      </c>
      <c r="N163" s="235"/>
      <c r="O163" s="235">
        <f>SUM(O164:O175)</f>
        <v>0</v>
      </c>
      <c r="P163" s="235"/>
      <c r="Q163" s="235">
        <f>SUM(Q164:Q175)</f>
        <v>0</v>
      </c>
      <c r="R163" s="235"/>
      <c r="S163" s="235"/>
      <c r="T163" s="235"/>
      <c r="U163" s="235"/>
      <c r="V163" s="235">
        <f>SUM(V164:V175)</f>
        <v>0</v>
      </c>
      <c r="W163" s="235"/>
      <c r="X163" s="235"/>
      <c r="AG163" t="s">
        <v>106</v>
      </c>
    </row>
    <row r="164" spans="1:60" outlineLevel="1" x14ac:dyDescent="0.2">
      <c r="A164" s="242">
        <v>65</v>
      </c>
      <c r="B164" s="243" t="s">
        <v>326</v>
      </c>
      <c r="C164" s="259" t="s">
        <v>327</v>
      </c>
      <c r="D164" s="244" t="s">
        <v>328</v>
      </c>
      <c r="E164" s="245">
        <v>1</v>
      </c>
      <c r="F164" s="246">
        <f>H164+J164</f>
        <v>0</v>
      </c>
      <c r="G164" s="246">
        <f>ROUND(E164*F164,2)</f>
        <v>0</v>
      </c>
      <c r="H164" s="247"/>
      <c r="I164" s="246">
        <f>ROUND(E164*H164,2)</f>
        <v>0</v>
      </c>
      <c r="J164" s="247"/>
      <c r="K164" s="248">
        <f>ROUND(E164*J164,2)</f>
        <v>0</v>
      </c>
      <c r="L164" s="232">
        <v>21</v>
      </c>
      <c r="M164" s="232">
        <f>G164*(1+L164/100)</f>
        <v>0</v>
      </c>
      <c r="N164" s="232">
        <v>0</v>
      </c>
      <c r="O164" s="232">
        <f>ROUND(E164*N164,2)</f>
        <v>0</v>
      </c>
      <c r="P164" s="232">
        <v>0</v>
      </c>
      <c r="Q164" s="232">
        <f>ROUND(E164*P164,2)</f>
        <v>0</v>
      </c>
      <c r="R164" s="232"/>
      <c r="S164" s="232" t="s">
        <v>263</v>
      </c>
      <c r="T164" s="232" t="s">
        <v>264</v>
      </c>
      <c r="U164" s="232">
        <v>0</v>
      </c>
      <c r="V164" s="232">
        <f>ROUND(E164*U164,2)</f>
        <v>0</v>
      </c>
      <c r="W164" s="232"/>
      <c r="X164" s="232" t="s">
        <v>329</v>
      </c>
      <c r="Y164" s="213"/>
      <c r="Z164" s="213"/>
      <c r="AA164" s="213"/>
      <c r="AB164" s="213"/>
      <c r="AC164" s="213"/>
      <c r="AD164" s="213"/>
      <c r="AE164" s="213"/>
      <c r="AF164" s="213"/>
      <c r="AG164" s="213" t="s">
        <v>330</v>
      </c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</row>
    <row r="165" spans="1:60" outlineLevel="1" x14ac:dyDescent="0.2">
      <c r="A165" s="230"/>
      <c r="B165" s="231"/>
      <c r="C165" s="260" t="s">
        <v>46</v>
      </c>
      <c r="D165" s="233"/>
      <c r="E165" s="234">
        <v>1</v>
      </c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13"/>
      <c r="Z165" s="213"/>
      <c r="AA165" s="213"/>
      <c r="AB165" s="213"/>
      <c r="AC165" s="213"/>
      <c r="AD165" s="213"/>
      <c r="AE165" s="213"/>
      <c r="AF165" s="213"/>
      <c r="AG165" s="213" t="s">
        <v>114</v>
      </c>
      <c r="AH165" s="213">
        <v>0</v>
      </c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outlineLevel="1" x14ac:dyDescent="0.2">
      <c r="A166" s="242">
        <v>66</v>
      </c>
      <c r="B166" s="243" t="s">
        <v>331</v>
      </c>
      <c r="C166" s="259" t="s">
        <v>332</v>
      </c>
      <c r="D166" s="244" t="s">
        <v>328</v>
      </c>
      <c r="E166" s="245">
        <v>1</v>
      </c>
      <c r="F166" s="246">
        <f>H166+J166</f>
        <v>0</v>
      </c>
      <c r="G166" s="246">
        <f>ROUND(E166*F166,2)</f>
        <v>0</v>
      </c>
      <c r="H166" s="247"/>
      <c r="I166" s="246">
        <f>ROUND(E166*H166,2)</f>
        <v>0</v>
      </c>
      <c r="J166" s="247"/>
      <c r="K166" s="248">
        <f>ROUND(E166*J166,2)</f>
        <v>0</v>
      </c>
      <c r="L166" s="232">
        <v>21</v>
      </c>
      <c r="M166" s="232">
        <f>G166*(1+L166/100)</f>
        <v>0</v>
      </c>
      <c r="N166" s="232">
        <v>0</v>
      </c>
      <c r="O166" s="232">
        <f>ROUND(E166*N166,2)</f>
        <v>0</v>
      </c>
      <c r="P166" s="232">
        <v>0</v>
      </c>
      <c r="Q166" s="232">
        <f>ROUND(E166*P166,2)</f>
        <v>0</v>
      </c>
      <c r="R166" s="232"/>
      <c r="S166" s="232" t="s">
        <v>263</v>
      </c>
      <c r="T166" s="232" t="s">
        <v>264</v>
      </c>
      <c r="U166" s="232">
        <v>0</v>
      </c>
      <c r="V166" s="232">
        <f>ROUND(E166*U166,2)</f>
        <v>0</v>
      </c>
      <c r="W166" s="232"/>
      <c r="X166" s="232" t="s">
        <v>329</v>
      </c>
      <c r="Y166" s="213"/>
      <c r="Z166" s="213"/>
      <c r="AA166" s="213"/>
      <c r="AB166" s="213"/>
      <c r="AC166" s="213"/>
      <c r="AD166" s="213"/>
      <c r="AE166" s="213"/>
      <c r="AF166" s="213"/>
      <c r="AG166" s="213" t="s">
        <v>330</v>
      </c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</row>
    <row r="167" spans="1:60" outlineLevel="1" x14ac:dyDescent="0.2">
      <c r="A167" s="230"/>
      <c r="B167" s="231"/>
      <c r="C167" s="260" t="s">
        <v>46</v>
      </c>
      <c r="D167" s="233"/>
      <c r="E167" s="234">
        <v>1</v>
      </c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13"/>
      <c r="Z167" s="213"/>
      <c r="AA167" s="213"/>
      <c r="AB167" s="213"/>
      <c r="AC167" s="213"/>
      <c r="AD167" s="213"/>
      <c r="AE167" s="213"/>
      <c r="AF167" s="213"/>
      <c r="AG167" s="213" t="s">
        <v>114</v>
      </c>
      <c r="AH167" s="213">
        <v>0</v>
      </c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1" x14ac:dyDescent="0.2">
      <c r="A168" s="242">
        <v>67</v>
      </c>
      <c r="B168" s="243" t="s">
        <v>333</v>
      </c>
      <c r="C168" s="259" t="s">
        <v>334</v>
      </c>
      <c r="D168" s="244" t="s">
        <v>328</v>
      </c>
      <c r="E168" s="245">
        <v>1</v>
      </c>
      <c r="F168" s="246">
        <f>H168+J168</f>
        <v>0</v>
      </c>
      <c r="G168" s="246">
        <f>ROUND(E168*F168,2)</f>
        <v>0</v>
      </c>
      <c r="H168" s="247"/>
      <c r="I168" s="246">
        <f>ROUND(E168*H168,2)</f>
        <v>0</v>
      </c>
      <c r="J168" s="247"/>
      <c r="K168" s="248">
        <f>ROUND(E168*J168,2)</f>
        <v>0</v>
      </c>
      <c r="L168" s="232">
        <v>21</v>
      </c>
      <c r="M168" s="232">
        <f>G168*(1+L168/100)</f>
        <v>0</v>
      </c>
      <c r="N168" s="232">
        <v>0</v>
      </c>
      <c r="O168" s="232">
        <f>ROUND(E168*N168,2)</f>
        <v>0</v>
      </c>
      <c r="P168" s="232">
        <v>0</v>
      </c>
      <c r="Q168" s="232">
        <f>ROUND(E168*P168,2)</f>
        <v>0</v>
      </c>
      <c r="R168" s="232"/>
      <c r="S168" s="232" t="s">
        <v>263</v>
      </c>
      <c r="T168" s="232" t="s">
        <v>264</v>
      </c>
      <c r="U168" s="232">
        <v>0</v>
      </c>
      <c r="V168" s="232">
        <f>ROUND(E168*U168,2)</f>
        <v>0</v>
      </c>
      <c r="W168" s="232"/>
      <c r="X168" s="232" t="s">
        <v>329</v>
      </c>
      <c r="Y168" s="213"/>
      <c r="Z168" s="213"/>
      <c r="AA168" s="213"/>
      <c r="AB168" s="213"/>
      <c r="AC168" s="213"/>
      <c r="AD168" s="213"/>
      <c r="AE168" s="213"/>
      <c r="AF168" s="213"/>
      <c r="AG168" s="213" t="s">
        <v>330</v>
      </c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outlineLevel="1" x14ac:dyDescent="0.2">
      <c r="A169" s="230"/>
      <c r="B169" s="231"/>
      <c r="C169" s="260" t="s">
        <v>46</v>
      </c>
      <c r="D169" s="233"/>
      <c r="E169" s="234">
        <v>1</v>
      </c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  <c r="W169" s="232"/>
      <c r="X169" s="232"/>
      <c r="Y169" s="213"/>
      <c r="Z169" s="213"/>
      <c r="AA169" s="213"/>
      <c r="AB169" s="213"/>
      <c r="AC169" s="213"/>
      <c r="AD169" s="213"/>
      <c r="AE169" s="213"/>
      <c r="AF169" s="213"/>
      <c r="AG169" s="213" t="s">
        <v>114</v>
      </c>
      <c r="AH169" s="213">
        <v>0</v>
      </c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outlineLevel="1" x14ac:dyDescent="0.2">
      <c r="A170" s="242">
        <v>68</v>
      </c>
      <c r="B170" s="243" t="s">
        <v>335</v>
      </c>
      <c r="C170" s="259" t="s">
        <v>336</v>
      </c>
      <c r="D170" s="244" t="s">
        <v>211</v>
      </c>
      <c r="E170" s="245">
        <v>3</v>
      </c>
      <c r="F170" s="246">
        <f>H170+J170</f>
        <v>0</v>
      </c>
      <c r="G170" s="246">
        <f>ROUND(E170*F170,2)</f>
        <v>0</v>
      </c>
      <c r="H170" s="247"/>
      <c r="I170" s="246">
        <f>ROUND(E170*H170,2)</f>
        <v>0</v>
      </c>
      <c r="J170" s="247"/>
      <c r="K170" s="248">
        <f>ROUND(E170*J170,2)</f>
        <v>0</v>
      </c>
      <c r="L170" s="232">
        <v>21</v>
      </c>
      <c r="M170" s="232">
        <f>G170*(1+L170/100)</f>
        <v>0</v>
      </c>
      <c r="N170" s="232">
        <v>0</v>
      </c>
      <c r="O170" s="232">
        <f>ROUND(E170*N170,2)</f>
        <v>0</v>
      </c>
      <c r="P170" s="232">
        <v>0</v>
      </c>
      <c r="Q170" s="232">
        <f>ROUND(E170*P170,2)</f>
        <v>0</v>
      </c>
      <c r="R170" s="232"/>
      <c r="S170" s="232" t="s">
        <v>263</v>
      </c>
      <c r="T170" s="232" t="s">
        <v>264</v>
      </c>
      <c r="U170" s="232">
        <v>0</v>
      </c>
      <c r="V170" s="232">
        <f>ROUND(E170*U170,2)</f>
        <v>0</v>
      </c>
      <c r="W170" s="232"/>
      <c r="X170" s="232" t="s">
        <v>329</v>
      </c>
      <c r="Y170" s="213"/>
      <c r="Z170" s="213"/>
      <c r="AA170" s="213"/>
      <c r="AB170" s="213"/>
      <c r="AC170" s="213"/>
      <c r="AD170" s="213"/>
      <c r="AE170" s="213"/>
      <c r="AF170" s="213"/>
      <c r="AG170" s="213" t="s">
        <v>330</v>
      </c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</row>
    <row r="171" spans="1:60" outlineLevel="1" x14ac:dyDescent="0.2">
      <c r="A171" s="230"/>
      <c r="B171" s="231"/>
      <c r="C171" s="260" t="s">
        <v>337</v>
      </c>
      <c r="D171" s="233"/>
      <c r="E171" s="234">
        <v>1</v>
      </c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13"/>
      <c r="Z171" s="213"/>
      <c r="AA171" s="213"/>
      <c r="AB171" s="213"/>
      <c r="AC171" s="213"/>
      <c r="AD171" s="213"/>
      <c r="AE171" s="213"/>
      <c r="AF171" s="213"/>
      <c r="AG171" s="213" t="s">
        <v>114</v>
      </c>
      <c r="AH171" s="213">
        <v>0</v>
      </c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1" x14ac:dyDescent="0.2">
      <c r="A172" s="230"/>
      <c r="B172" s="231"/>
      <c r="C172" s="260" t="s">
        <v>338</v>
      </c>
      <c r="D172" s="233"/>
      <c r="E172" s="234">
        <v>1</v>
      </c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13"/>
      <c r="Z172" s="213"/>
      <c r="AA172" s="213"/>
      <c r="AB172" s="213"/>
      <c r="AC172" s="213"/>
      <c r="AD172" s="213"/>
      <c r="AE172" s="213"/>
      <c r="AF172" s="213"/>
      <c r="AG172" s="213" t="s">
        <v>114</v>
      </c>
      <c r="AH172" s="213">
        <v>0</v>
      </c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outlineLevel="1" x14ac:dyDescent="0.2">
      <c r="A173" s="230"/>
      <c r="B173" s="231"/>
      <c r="C173" s="260" t="s">
        <v>339</v>
      </c>
      <c r="D173" s="233"/>
      <c r="E173" s="234">
        <v>1</v>
      </c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13"/>
      <c r="Z173" s="213"/>
      <c r="AA173" s="213"/>
      <c r="AB173" s="213"/>
      <c r="AC173" s="213"/>
      <c r="AD173" s="213"/>
      <c r="AE173" s="213"/>
      <c r="AF173" s="213"/>
      <c r="AG173" s="213" t="s">
        <v>114</v>
      </c>
      <c r="AH173" s="213">
        <v>0</v>
      </c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</row>
    <row r="174" spans="1:60" ht="22.5" outlineLevel="1" x14ac:dyDescent="0.2">
      <c r="A174" s="242">
        <v>69</v>
      </c>
      <c r="B174" s="243" t="s">
        <v>340</v>
      </c>
      <c r="C174" s="259" t="s">
        <v>341</v>
      </c>
      <c r="D174" s="244" t="s">
        <v>328</v>
      </c>
      <c r="E174" s="245">
        <v>1</v>
      </c>
      <c r="F174" s="246">
        <f>H174+J174</f>
        <v>0</v>
      </c>
      <c r="G174" s="246">
        <f>ROUND(E174*F174,2)</f>
        <v>0</v>
      </c>
      <c r="H174" s="247"/>
      <c r="I174" s="246">
        <f>ROUND(E174*H174,2)</f>
        <v>0</v>
      </c>
      <c r="J174" s="247"/>
      <c r="K174" s="248">
        <f>ROUND(E174*J174,2)</f>
        <v>0</v>
      </c>
      <c r="L174" s="232">
        <v>21</v>
      </c>
      <c r="M174" s="232">
        <f>G174*(1+L174/100)</f>
        <v>0</v>
      </c>
      <c r="N174" s="232">
        <v>0</v>
      </c>
      <c r="O174" s="232">
        <f>ROUND(E174*N174,2)</f>
        <v>0</v>
      </c>
      <c r="P174" s="232">
        <v>0</v>
      </c>
      <c r="Q174" s="232">
        <f>ROUND(E174*P174,2)</f>
        <v>0</v>
      </c>
      <c r="R174" s="232"/>
      <c r="S174" s="232" t="s">
        <v>263</v>
      </c>
      <c r="T174" s="232" t="s">
        <v>264</v>
      </c>
      <c r="U174" s="232">
        <v>0</v>
      </c>
      <c r="V174" s="232">
        <f>ROUND(E174*U174,2)</f>
        <v>0</v>
      </c>
      <c r="W174" s="232"/>
      <c r="X174" s="232" t="s">
        <v>329</v>
      </c>
      <c r="Y174" s="213"/>
      <c r="Z174" s="213"/>
      <c r="AA174" s="213"/>
      <c r="AB174" s="213"/>
      <c r="AC174" s="213"/>
      <c r="AD174" s="213"/>
      <c r="AE174" s="213"/>
      <c r="AF174" s="213"/>
      <c r="AG174" s="213" t="s">
        <v>330</v>
      </c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1" x14ac:dyDescent="0.2">
      <c r="A175" s="230"/>
      <c r="B175" s="231"/>
      <c r="C175" s="260" t="s">
        <v>46</v>
      </c>
      <c r="D175" s="233"/>
      <c r="E175" s="234">
        <v>1</v>
      </c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13"/>
      <c r="Z175" s="213"/>
      <c r="AA175" s="213"/>
      <c r="AB175" s="213"/>
      <c r="AC175" s="213"/>
      <c r="AD175" s="213"/>
      <c r="AE175" s="213"/>
      <c r="AF175" s="213"/>
      <c r="AG175" s="213" t="s">
        <v>114</v>
      </c>
      <c r="AH175" s="213">
        <v>0</v>
      </c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x14ac:dyDescent="0.2">
      <c r="A176" s="3"/>
      <c r="B176" s="4"/>
      <c r="C176" s="263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AE176">
        <v>15</v>
      </c>
      <c r="AF176">
        <v>21</v>
      </c>
      <c r="AG176" t="s">
        <v>92</v>
      </c>
    </row>
    <row r="177" spans="1:33" x14ac:dyDescent="0.2">
      <c r="A177" s="216"/>
      <c r="B177" s="217" t="s">
        <v>31</v>
      </c>
      <c r="C177" s="264"/>
      <c r="D177" s="218"/>
      <c r="E177" s="219"/>
      <c r="F177" s="219"/>
      <c r="G177" s="257">
        <f>G8+G66+G71+G78+G85+G92+G95+G114+G143+G160+G163</f>
        <v>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AE177">
        <f>SUMIF(L7:L175,AE176,G7:G175)</f>
        <v>0</v>
      </c>
      <c r="AF177">
        <f>SUMIF(L7:L175,AF176,G7:G175)</f>
        <v>0</v>
      </c>
      <c r="AG177" t="s">
        <v>342</v>
      </c>
    </row>
    <row r="178" spans="1:33" x14ac:dyDescent="0.2">
      <c r="A178" s="3"/>
      <c r="B178" s="4"/>
      <c r="C178" s="263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33" x14ac:dyDescent="0.2">
      <c r="A179" s="3"/>
      <c r="B179" s="4"/>
      <c r="C179" s="263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33" x14ac:dyDescent="0.2">
      <c r="A180" s="220" t="s">
        <v>343</v>
      </c>
      <c r="B180" s="220"/>
      <c r="C180" s="265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33" x14ac:dyDescent="0.2">
      <c r="A181" s="221"/>
      <c r="B181" s="222"/>
      <c r="C181" s="266"/>
      <c r="D181" s="222"/>
      <c r="E181" s="222"/>
      <c r="F181" s="222"/>
      <c r="G181" s="22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AG181" t="s">
        <v>344</v>
      </c>
    </row>
    <row r="182" spans="1:33" x14ac:dyDescent="0.2">
      <c r="A182" s="224"/>
      <c r="B182" s="225"/>
      <c r="C182" s="267"/>
      <c r="D182" s="225"/>
      <c r="E182" s="225"/>
      <c r="F182" s="225"/>
      <c r="G182" s="22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33" x14ac:dyDescent="0.2">
      <c r="A183" s="224"/>
      <c r="B183" s="225"/>
      <c r="C183" s="267"/>
      <c r="D183" s="225"/>
      <c r="E183" s="225"/>
      <c r="F183" s="225"/>
      <c r="G183" s="22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33" x14ac:dyDescent="0.2">
      <c r="A184" s="224"/>
      <c r="B184" s="225"/>
      <c r="C184" s="267"/>
      <c r="D184" s="225"/>
      <c r="E184" s="225"/>
      <c r="F184" s="225"/>
      <c r="G184" s="22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33" x14ac:dyDescent="0.2">
      <c r="A185" s="227"/>
      <c r="B185" s="228"/>
      <c r="C185" s="268"/>
      <c r="D185" s="228"/>
      <c r="E185" s="228"/>
      <c r="F185" s="228"/>
      <c r="G185" s="229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33" x14ac:dyDescent="0.2">
      <c r="A186" s="3"/>
      <c r="B186" s="4"/>
      <c r="C186" s="263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33" x14ac:dyDescent="0.2">
      <c r="C187" s="269"/>
      <c r="D187" s="10"/>
      <c r="AG187" t="s">
        <v>345</v>
      </c>
    </row>
    <row r="188" spans="1:33" x14ac:dyDescent="0.2">
      <c r="D188" s="10"/>
    </row>
    <row r="189" spans="1:33" x14ac:dyDescent="0.2">
      <c r="D189" s="10"/>
    </row>
    <row r="190" spans="1:33" x14ac:dyDescent="0.2">
      <c r="D190" s="10"/>
    </row>
    <row r="191" spans="1:33" x14ac:dyDescent="0.2">
      <c r="D191" s="10"/>
    </row>
    <row r="192" spans="1:33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8">
    <mergeCell ref="A1:G1"/>
    <mergeCell ref="C2:G2"/>
    <mergeCell ref="C3:G3"/>
    <mergeCell ref="C4:G4"/>
    <mergeCell ref="A180:C180"/>
    <mergeCell ref="A181:G185"/>
    <mergeCell ref="C46:G46"/>
    <mergeCell ref="C162:G16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2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8" t="s">
        <v>7</v>
      </c>
      <c r="B1" s="198"/>
      <c r="C1" s="198"/>
      <c r="D1" s="198"/>
      <c r="E1" s="198"/>
      <c r="F1" s="198"/>
      <c r="G1" s="198"/>
      <c r="AG1" t="s">
        <v>79</v>
      </c>
    </row>
    <row r="2" spans="1:60" ht="24.95" customHeight="1" x14ac:dyDescent="0.2">
      <c r="A2" s="199" t="s">
        <v>8</v>
      </c>
      <c r="B2" s="49" t="s">
        <v>43</v>
      </c>
      <c r="C2" s="202" t="s">
        <v>44</v>
      </c>
      <c r="D2" s="200"/>
      <c r="E2" s="200"/>
      <c r="F2" s="200"/>
      <c r="G2" s="201"/>
      <c r="AG2" t="s">
        <v>80</v>
      </c>
    </row>
    <row r="3" spans="1:60" ht="24.95" customHeight="1" x14ac:dyDescent="0.2">
      <c r="A3" s="199" t="s">
        <v>9</v>
      </c>
      <c r="B3" s="49" t="s">
        <v>46</v>
      </c>
      <c r="C3" s="202" t="s">
        <v>47</v>
      </c>
      <c r="D3" s="200"/>
      <c r="E3" s="200"/>
      <c r="F3" s="200"/>
      <c r="G3" s="201"/>
      <c r="AC3" s="178" t="s">
        <v>81</v>
      </c>
      <c r="AG3" t="s">
        <v>82</v>
      </c>
    </row>
    <row r="4" spans="1:60" ht="24.95" customHeight="1" x14ac:dyDescent="0.2">
      <c r="A4" s="203" t="s">
        <v>10</v>
      </c>
      <c r="B4" s="204" t="s">
        <v>50</v>
      </c>
      <c r="C4" s="205" t="s">
        <v>51</v>
      </c>
      <c r="D4" s="206"/>
      <c r="E4" s="206"/>
      <c r="F4" s="206"/>
      <c r="G4" s="207"/>
      <c r="AG4" t="s">
        <v>83</v>
      </c>
    </row>
    <row r="5" spans="1:60" x14ac:dyDescent="0.2">
      <c r="D5" s="10"/>
    </row>
    <row r="6" spans="1:60" ht="38.25" x14ac:dyDescent="0.2">
      <c r="A6" s="209" t="s">
        <v>84</v>
      </c>
      <c r="B6" s="211" t="s">
        <v>85</v>
      </c>
      <c r="C6" s="211" t="s">
        <v>86</v>
      </c>
      <c r="D6" s="210" t="s">
        <v>87</v>
      </c>
      <c r="E6" s="209" t="s">
        <v>88</v>
      </c>
      <c r="F6" s="208" t="s">
        <v>89</v>
      </c>
      <c r="G6" s="209" t="s">
        <v>31</v>
      </c>
      <c r="H6" s="212" t="s">
        <v>32</v>
      </c>
      <c r="I6" s="212" t="s">
        <v>90</v>
      </c>
      <c r="J6" s="212" t="s">
        <v>33</v>
      </c>
      <c r="K6" s="212" t="s">
        <v>91</v>
      </c>
      <c r="L6" s="212" t="s">
        <v>92</v>
      </c>
      <c r="M6" s="212" t="s">
        <v>93</v>
      </c>
      <c r="N6" s="212" t="s">
        <v>94</v>
      </c>
      <c r="O6" s="212" t="s">
        <v>95</v>
      </c>
      <c r="P6" s="212" t="s">
        <v>96</v>
      </c>
      <c r="Q6" s="212" t="s">
        <v>97</v>
      </c>
      <c r="R6" s="212" t="s">
        <v>98</v>
      </c>
      <c r="S6" s="212" t="s">
        <v>99</v>
      </c>
      <c r="T6" s="212" t="s">
        <v>100</v>
      </c>
      <c r="U6" s="212" t="s">
        <v>101</v>
      </c>
      <c r="V6" s="212" t="s">
        <v>102</v>
      </c>
      <c r="W6" s="212" t="s">
        <v>103</v>
      </c>
      <c r="X6" s="212" t="s">
        <v>104</v>
      </c>
    </row>
    <row r="7" spans="1:60" hidden="1" x14ac:dyDescent="0.2">
      <c r="A7" s="3"/>
      <c r="B7" s="4"/>
      <c r="C7" s="4"/>
      <c r="D7" s="6"/>
      <c r="E7" s="214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60" x14ac:dyDescent="0.2">
      <c r="A8" s="236" t="s">
        <v>105</v>
      </c>
      <c r="B8" s="237" t="s">
        <v>46</v>
      </c>
      <c r="C8" s="258" t="s">
        <v>56</v>
      </c>
      <c r="D8" s="238"/>
      <c r="E8" s="239"/>
      <c r="F8" s="240"/>
      <c r="G8" s="240">
        <f>SUMIF(AG9:AG67,"&lt;&gt;NOR",G9:G67)</f>
        <v>0</v>
      </c>
      <c r="H8" s="240"/>
      <c r="I8" s="240">
        <f>SUM(I9:I67)</f>
        <v>0</v>
      </c>
      <c r="J8" s="240"/>
      <c r="K8" s="241">
        <f>SUM(K9:K67)</f>
        <v>0</v>
      </c>
      <c r="L8" s="235"/>
      <c r="M8" s="235">
        <f>SUM(M9:M67)</f>
        <v>0</v>
      </c>
      <c r="N8" s="235"/>
      <c r="O8" s="235">
        <f>SUM(O9:O67)</f>
        <v>216.24</v>
      </c>
      <c r="P8" s="235"/>
      <c r="Q8" s="235">
        <f>SUM(Q9:Q67)</f>
        <v>0</v>
      </c>
      <c r="R8" s="235"/>
      <c r="S8" s="235"/>
      <c r="T8" s="235"/>
      <c r="U8" s="235"/>
      <c r="V8" s="235">
        <f>SUM(V9:V67)</f>
        <v>695.86</v>
      </c>
      <c r="W8" s="235"/>
      <c r="X8" s="235"/>
      <c r="AG8" t="s">
        <v>106</v>
      </c>
    </row>
    <row r="9" spans="1:60" outlineLevel="1" x14ac:dyDescent="0.2">
      <c r="A9" s="242">
        <v>1</v>
      </c>
      <c r="B9" s="243" t="s">
        <v>346</v>
      </c>
      <c r="C9" s="259" t="s">
        <v>347</v>
      </c>
      <c r="D9" s="244" t="s">
        <v>152</v>
      </c>
      <c r="E9" s="245">
        <v>105.6</v>
      </c>
      <c r="F9" s="246">
        <f>H9+J9</f>
        <v>0</v>
      </c>
      <c r="G9" s="246">
        <f>ROUND(E9*F9,2)</f>
        <v>0</v>
      </c>
      <c r="H9" s="247"/>
      <c r="I9" s="246">
        <f>ROUND(E9*H9,2)</f>
        <v>0</v>
      </c>
      <c r="J9" s="247"/>
      <c r="K9" s="248">
        <f>ROUND(E9*J9,2)</f>
        <v>0</v>
      </c>
      <c r="L9" s="232">
        <v>21</v>
      </c>
      <c r="M9" s="232">
        <f>G9*(1+L9/100)</f>
        <v>0</v>
      </c>
      <c r="N9" s="232">
        <v>0</v>
      </c>
      <c r="O9" s="232">
        <f>ROUND(E9*N9,2)</f>
        <v>0</v>
      </c>
      <c r="P9" s="232">
        <v>0</v>
      </c>
      <c r="Q9" s="232">
        <f>ROUND(E9*P9,2)</f>
        <v>0</v>
      </c>
      <c r="R9" s="232"/>
      <c r="S9" s="232" t="s">
        <v>110</v>
      </c>
      <c r="T9" s="232" t="s">
        <v>110</v>
      </c>
      <c r="U9" s="232">
        <v>0.21</v>
      </c>
      <c r="V9" s="232">
        <f>ROUND(E9*U9,2)</f>
        <v>22.18</v>
      </c>
      <c r="W9" s="232"/>
      <c r="X9" s="232" t="s">
        <v>111</v>
      </c>
      <c r="Y9" s="213"/>
      <c r="Z9" s="213"/>
      <c r="AA9" s="213"/>
      <c r="AB9" s="213"/>
      <c r="AC9" s="213"/>
      <c r="AD9" s="213"/>
      <c r="AE9" s="213"/>
      <c r="AF9" s="213"/>
      <c r="AG9" s="213" t="s">
        <v>126</v>
      </c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1" x14ac:dyDescent="0.2">
      <c r="A10" s="230"/>
      <c r="B10" s="231"/>
      <c r="C10" s="260" t="s">
        <v>348</v>
      </c>
      <c r="D10" s="233"/>
      <c r="E10" s="234">
        <v>105.6</v>
      </c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13"/>
      <c r="Z10" s="213"/>
      <c r="AA10" s="213"/>
      <c r="AB10" s="213"/>
      <c r="AC10" s="213"/>
      <c r="AD10" s="213"/>
      <c r="AE10" s="213"/>
      <c r="AF10" s="213"/>
      <c r="AG10" s="213" t="s">
        <v>114</v>
      </c>
      <c r="AH10" s="213">
        <v>0</v>
      </c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1" x14ac:dyDescent="0.2">
      <c r="A11" s="242">
        <v>2</v>
      </c>
      <c r="B11" s="243" t="s">
        <v>107</v>
      </c>
      <c r="C11" s="259" t="s">
        <v>108</v>
      </c>
      <c r="D11" s="244" t="s">
        <v>109</v>
      </c>
      <c r="E11" s="245">
        <v>315</v>
      </c>
      <c r="F11" s="246">
        <f>H11+J11</f>
        <v>0</v>
      </c>
      <c r="G11" s="246">
        <f>ROUND(E11*F11,2)</f>
        <v>0</v>
      </c>
      <c r="H11" s="247"/>
      <c r="I11" s="246">
        <f>ROUND(E11*H11,2)</f>
        <v>0</v>
      </c>
      <c r="J11" s="247"/>
      <c r="K11" s="248">
        <f>ROUND(E11*J11,2)</f>
        <v>0</v>
      </c>
      <c r="L11" s="232">
        <v>21</v>
      </c>
      <c r="M11" s="232">
        <f>G11*(1+L11/100)</f>
        <v>0</v>
      </c>
      <c r="N11" s="232">
        <v>0</v>
      </c>
      <c r="O11" s="232">
        <f>ROUND(E11*N11,2)</f>
        <v>0</v>
      </c>
      <c r="P11" s="232">
        <v>0</v>
      </c>
      <c r="Q11" s="232">
        <f>ROUND(E11*P11,2)</f>
        <v>0</v>
      </c>
      <c r="R11" s="232"/>
      <c r="S11" s="232" t="s">
        <v>110</v>
      </c>
      <c r="T11" s="232" t="s">
        <v>110</v>
      </c>
      <c r="U11" s="232">
        <v>0.20300000000000001</v>
      </c>
      <c r="V11" s="232">
        <f>ROUND(E11*U11,2)</f>
        <v>63.95</v>
      </c>
      <c r="W11" s="232"/>
      <c r="X11" s="232" t="s">
        <v>111</v>
      </c>
      <c r="Y11" s="213"/>
      <c r="Z11" s="213"/>
      <c r="AA11" s="213"/>
      <c r="AB11" s="213"/>
      <c r="AC11" s="213"/>
      <c r="AD11" s="213"/>
      <c r="AE11" s="213"/>
      <c r="AF11" s="213"/>
      <c r="AG11" s="213" t="s">
        <v>112</v>
      </c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30"/>
      <c r="B12" s="231"/>
      <c r="C12" s="260" t="s">
        <v>349</v>
      </c>
      <c r="D12" s="233"/>
      <c r="E12" s="234">
        <v>315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13"/>
      <c r="Z12" s="213"/>
      <c r="AA12" s="213"/>
      <c r="AB12" s="213"/>
      <c r="AC12" s="213"/>
      <c r="AD12" s="213"/>
      <c r="AE12" s="213"/>
      <c r="AF12" s="213"/>
      <c r="AG12" s="213" t="s">
        <v>114</v>
      </c>
      <c r="AH12" s="213">
        <v>0</v>
      </c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1" x14ac:dyDescent="0.2">
      <c r="A13" s="242">
        <v>3</v>
      </c>
      <c r="B13" s="243" t="s">
        <v>115</v>
      </c>
      <c r="C13" s="259" t="s">
        <v>116</v>
      </c>
      <c r="D13" s="244" t="s">
        <v>117</v>
      </c>
      <c r="E13" s="245">
        <v>39.375</v>
      </c>
      <c r="F13" s="246">
        <f>H13+J13</f>
        <v>0</v>
      </c>
      <c r="G13" s="246">
        <f>ROUND(E13*F13,2)</f>
        <v>0</v>
      </c>
      <c r="H13" s="247"/>
      <c r="I13" s="246">
        <f>ROUND(E13*H13,2)</f>
        <v>0</v>
      </c>
      <c r="J13" s="247"/>
      <c r="K13" s="248">
        <f>ROUND(E13*J13,2)</f>
        <v>0</v>
      </c>
      <c r="L13" s="232">
        <v>21</v>
      </c>
      <c r="M13" s="232">
        <f>G13*(1+L13/100)</f>
        <v>0</v>
      </c>
      <c r="N13" s="232">
        <v>0</v>
      </c>
      <c r="O13" s="232">
        <f>ROUND(E13*N13,2)</f>
        <v>0</v>
      </c>
      <c r="P13" s="232">
        <v>0</v>
      </c>
      <c r="Q13" s="232">
        <f>ROUND(E13*P13,2)</f>
        <v>0</v>
      </c>
      <c r="R13" s="232"/>
      <c r="S13" s="232" t="s">
        <v>110</v>
      </c>
      <c r="T13" s="232" t="s">
        <v>110</v>
      </c>
      <c r="U13" s="232">
        <v>0</v>
      </c>
      <c r="V13" s="232">
        <f>ROUND(E13*U13,2)</f>
        <v>0</v>
      </c>
      <c r="W13" s="232"/>
      <c r="X13" s="232" t="s">
        <v>111</v>
      </c>
      <c r="Y13" s="213"/>
      <c r="Z13" s="213"/>
      <c r="AA13" s="213"/>
      <c r="AB13" s="213"/>
      <c r="AC13" s="213"/>
      <c r="AD13" s="213"/>
      <c r="AE13" s="213"/>
      <c r="AF13" s="213"/>
      <c r="AG13" s="213" t="s">
        <v>112</v>
      </c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1" x14ac:dyDescent="0.2">
      <c r="A14" s="230"/>
      <c r="B14" s="231"/>
      <c r="C14" s="260" t="s">
        <v>350</v>
      </c>
      <c r="D14" s="233"/>
      <c r="E14" s="234">
        <v>39.375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13"/>
      <c r="Z14" s="213"/>
      <c r="AA14" s="213"/>
      <c r="AB14" s="213"/>
      <c r="AC14" s="213"/>
      <c r="AD14" s="213"/>
      <c r="AE14" s="213"/>
      <c r="AF14" s="213"/>
      <c r="AG14" s="213" t="s">
        <v>114</v>
      </c>
      <c r="AH14" s="213">
        <v>5</v>
      </c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outlineLevel="1" x14ac:dyDescent="0.2">
      <c r="A15" s="242">
        <v>4</v>
      </c>
      <c r="B15" s="243" t="s">
        <v>351</v>
      </c>
      <c r="C15" s="259" t="s">
        <v>352</v>
      </c>
      <c r="D15" s="244" t="s">
        <v>121</v>
      </c>
      <c r="E15" s="245">
        <v>4</v>
      </c>
      <c r="F15" s="246">
        <f>H15+J15</f>
        <v>0</v>
      </c>
      <c r="G15" s="246">
        <f>ROUND(E15*F15,2)</f>
        <v>0</v>
      </c>
      <c r="H15" s="247"/>
      <c r="I15" s="246">
        <f>ROUND(E15*H15,2)</f>
        <v>0</v>
      </c>
      <c r="J15" s="247"/>
      <c r="K15" s="248">
        <f>ROUND(E15*J15,2)</f>
        <v>0</v>
      </c>
      <c r="L15" s="232">
        <v>21</v>
      </c>
      <c r="M15" s="232">
        <f>G15*(1+L15/100)</f>
        <v>0</v>
      </c>
      <c r="N15" s="232">
        <v>1.0699999999999999E-2</v>
      </c>
      <c r="O15" s="232">
        <f>ROUND(E15*N15,2)</f>
        <v>0.04</v>
      </c>
      <c r="P15" s="232">
        <v>0</v>
      </c>
      <c r="Q15" s="232">
        <f>ROUND(E15*P15,2)</f>
        <v>0</v>
      </c>
      <c r="R15" s="232"/>
      <c r="S15" s="232" t="s">
        <v>110</v>
      </c>
      <c r="T15" s="232" t="s">
        <v>110</v>
      </c>
      <c r="U15" s="232">
        <v>0.91</v>
      </c>
      <c r="V15" s="232">
        <f>ROUND(E15*U15,2)</f>
        <v>3.64</v>
      </c>
      <c r="W15" s="232"/>
      <c r="X15" s="232" t="s">
        <v>111</v>
      </c>
      <c r="Y15" s="213"/>
      <c r="Z15" s="213"/>
      <c r="AA15" s="213"/>
      <c r="AB15" s="213"/>
      <c r="AC15" s="213"/>
      <c r="AD15" s="213"/>
      <c r="AE15" s="213"/>
      <c r="AF15" s="213"/>
      <c r="AG15" s="213" t="s">
        <v>126</v>
      </c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">
      <c r="A16" s="230"/>
      <c r="B16" s="231"/>
      <c r="C16" s="260" t="s">
        <v>353</v>
      </c>
      <c r="D16" s="233"/>
      <c r="E16" s="234">
        <v>3</v>
      </c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13"/>
      <c r="Z16" s="213"/>
      <c r="AA16" s="213"/>
      <c r="AB16" s="213"/>
      <c r="AC16" s="213"/>
      <c r="AD16" s="213"/>
      <c r="AE16" s="213"/>
      <c r="AF16" s="213"/>
      <c r="AG16" s="213" t="s">
        <v>114</v>
      </c>
      <c r="AH16" s="213">
        <v>0</v>
      </c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outlineLevel="1" x14ac:dyDescent="0.2">
      <c r="A17" s="230"/>
      <c r="B17" s="231"/>
      <c r="C17" s="260" t="s">
        <v>354</v>
      </c>
      <c r="D17" s="233"/>
      <c r="E17" s="234">
        <v>1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13"/>
      <c r="Z17" s="213"/>
      <c r="AA17" s="213"/>
      <c r="AB17" s="213"/>
      <c r="AC17" s="213"/>
      <c r="AD17" s="213"/>
      <c r="AE17" s="213"/>
      <c r="AF17" s="213"/>
      <c r="AG17" s="213" t="s">
        <v>114</v>
      </c>
      <c r="AH17" s="213">
        <v>0</v>
      </c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outlineLevel="1" x14ac:dyDescent="0.2">
      <c r="A18" s="242">
        <v>5</v>
      </c>
      <c r="B18" s="243" t="s">
        <v>355</v>
      </c>
      <c r="C18" s="259" t="s">
        <v>356</v>
      </c>
      <c r="D18" s="244" t="s">
        <v>121</v>
      </c>
      <c r="E18" s="245">
        <v>2</v>
      </c>
      <c r="F18" s="246">
        <f>H18+J18</f>
        <v>0</v>
      </c>
      <c r="G18" s="246">
        <f>ROUND(E18*F18,2)</f>
        <v>0</v>
      </c>
      <c r="H18" s="247"/>
      <c r="I18" s="246">
        <f>ROUND(E18*H18,2)</f>
        <v>0</v>
      </c>
      <c r="J18" s="247"/>
      <c r="K18" s="248">
        <f>ROUND(E18*J18,2)</f>
        <v>0</v>
      </c>
      <c r="L18" s="232">
        <v>21</v>
      </c>
      <c r="M18" s="232">
        <f>G18*(1+L18/100)</f>
        <v>0</v>
      </c>
      <c r="N18" s="232">
        <v>2.478E-2</v>
      </c>
      <c r="O18" s="232">
        <f>ROUND(E18*N18,2)</f>
        <v>0.05</v>
      </c>
      <c r="P18" s="232">
        <v>0</v>
      </c>
      <c r="Q18" s="232">
        <f>ROUND(E18*P18,2)</f>
        <v>0</v>
      </c>
      <c r="R18" s="232"/>
      <c r="S18" s="232" t="s">
        <v>110</v>
      </c>
      <c r="T18" s="232" t="s">
        <v>110</v>
      </c>
      <c r="U18" s="232">
        <v>0.55000000000000004</v>
      </c>
      <c r="V18" s="232">
        <f>ROUND(E18*U18,2)</f>
        <v>1.1000000000000001</v>
      </c>
      <c r="W18" s="232"/>
      <c r="X18" s="232" t="s">
        <v>111</v>
      </c>
      <c r="Y18" s="213"/>
      <c r="Z18" s="213"/>
      <c r="AA18" s="213"/>
      <c r="AB18" s="213"/>
      <c r="AC18" s="213"/>
      <c r="AD18" s="213"/>
      <c r="AE18" s="213"/>
      <c r="AF18" s="213"/>
      <c r="AG18" s="213" t="s">
        <v>126</v>
      </c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30"/>
      <c r="B19" s="231"/>
      <c r="C19" s="260" t="s">
        <v>357</v>
      </c>
      <c r="D19" s="233"/>
      <c r="E19" s="234">
        <v>1</v>
      </c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13"/>
      <c r="Z19" s="213"/>
      <c r="AA19" s="213"/>
      <c r="AB19" s="213"/>
      <c r="AC19" s="213"/>
      <c r="AD19" s="213"/>
      <c r="AE19" s="213"/>
      <c r="AF19" s="213"/>
      <c r="AG19" s="213" t="s">
        <v>114</v>
      </c>
      <c r="AH19" s="213">
        <v>0</v>
      </c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">
      <c r="A20" s="230"/>
      <c r="B20" s="231"/>
      <c r="C20" s="260" t="s">
        <v>358</v>
      </c>
      <c r="D20" s="233"/>
      <c r="E20" s="234">
        <v>1</v>
      </c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13"/>
      <c r="Z20" s="213"/>
      <c r="AA20" s="213"/>
      <c r="AB20" s="213"/>
      <c r="AC20" s="213"/>
      <c r="AD20" s="213"/>
      <c r="AE20" s="213"/>
      <c r="AF20" s="213"/>
      <c r="AG20" s="213" t="s">
        <v>114</v>
      </c>
      <c r="AH20" s="213">
        <v>0</v>
      </c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outlineLevel="1" x14ac:dyDescent="0.2">
      <c r="A21" s="242">
        <v>6</v>
      </c>
      <c r="B21" s="243" t="s">
        <v>123</v>
      </c>
      <c r="C21" s="259" t="s">
        <v>124</v>
      </c>
      <c r="D21" s="244" t="s">
        <v>125</v>
      </c>
      <c r="E21" s="245">
        <v>31.68</v>
      </c>
      <c r="F21" s="246">
        <f>H21+J21</f>
        <v>0</v>
      </c>
      <c r="G21" s="246">
        <f>ROUND(E21*F21,2)</f>
        <v>0</v>
      </c>
      <c r="H21" s="247"/>
      <c r="I21" s="246">
        <f>ROUND(E21*H21,2)</f>
        <v>0</v>
      </c>
      <c r="J21" s="247"/>
      <c r="K21" s="248">
        <f>ROUND(E21*J21,2)</f>
        <v>0</v>
      </c>
      <c r="L21" s="232">
        <v>21</v>
      </c>
      <c r="M21" s="232">
        <f>G21*(1+L21/100)</f>
        <v>0</v>
      </c>
      <c r="N21" s="232">
        <v>0</v>
      </c>
      <c r="O21" s="232">
        <f>ROUND(E21*N21,2)</f>
        <v>0</v>
      </c>
      <c r="P21" s="232">
        <v>0</v>
      </c>
      <c r="Q21" s="232">
        <f>ROUND(E21*P21,2)</f>
        <v>0</v>
      </c>
      <c r="R21" s="232"/>
      <c r="S21" s="232" t="s">
        <v>110</v>
      </c>
      <c r="T21" s="232" t="s">
        <v>110</v>
      </c>
      <c r="U21" s="232">
        <v>0.1</v>
      </c>
      <c r="V21" s="232">
        <f>ROUND(E21*U21,2)</f>
        <v>3.17</v>
      </c>
      <c r="W21" s="232"/>
      <c r="X21" s="232" t="s">
        <v>111</v>
      </c>
      <c r="Y21" s="213"/>
      <c r="Z21" s="213"/>
      <c r="AA21" s="213"/>
      <c r="AB21" s="213"/>
      <c r="AC21" s="213"/>
      <c r="AD21" s="213"/>
      <c r="AE21" s="213"/>
      <c r="AF21" s="213"/>
      <c r="AG21" s="213" t="s">
        <v>126</v>
      </c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">
      <c r="A22" s="230"/>
      <c r="B22" s="231"/>
      <c r="C22" s="260" t="s">
        <v>359</v>
      </c>
      <c r="D22" s="233"/>
      <c r="E22" s="234">
        <v>31.68</v>
      </c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13"/>
      <c r="Z22" s="213"/>
      <c r="AA22" s="213"/>
      <c r="AB22" s="213"/>
      <c r="AC22" s="213"/>
      <c r="AD22" s="213"/>
      <c r="AE22" s="213"/>
      <c r="AF22" s="213"/>
      <c r="AG22" s="213" t="s">
        <v>114</v>
      </c>
      <c r="AH22" s="213">
        <v>0</v>
      </c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1" x14ac:dyDescent="0.2">
      <c r="A23" s="242">
        <v>7</v>
      </c>
      <c r="B23" s="243" t="s">
        <v>131</v>
      </c>
      <c r="C23" s="259" t="s">
        <v>132</v>
      </c>
      <c r="D23" s="244" t="s">
        <v>125</v>
      </c>
      <c r="E23" s="245">
        <v>127.44</v>
      </c>
      <c r="F23" s="246">
        <f>H23+J23</f>
        <v>0</v>
      </c>
      <c r="G23" s="246">
        <f>ROUND(E23*F23,2)</f>
        <v>0</v>
      </c>
      <c r="H23" s="247"/>
      <c r="I23" s="246">
        <f>ROUND(E23*H23,2)</f>
        <v>0</v>
      </c>
      <c r="J23" s="247"/>
      <c r="K23" s="248">
        <f>ROUND(E23*J23,2)</f>
        <v>0</v>
      </c>
      <c r="L23" s="232">
        <v>21</v>
      </c>
      <c r="M23" s="232">
        <f>G23*(1+L23/100)</f>
        <v>0</v>
      </c>
      <c r="N23" s="232">
        <v>0</v>
      </c>
      <c r="O23" s="232">
        <f>ROUND(E23*N23,2)</f>
        <v>0</v>
      </c>
      <c r="P23" s="232">
        <v>0</v>
      </c>
      <c r="Q23" s="232">
        <f>ROUND(E23*P23,2)</f>
        <v>0</v>
      </c>
      <c r="R23" s="232"/>
      <c r="S23" s="232" t="s">
        <v>110</v>
      </c>
      <c r="T23" s="232" t="s">
        <v>110</v>
      </c>
      <c r="U23" s="232">
        <v>0.2</v>
      </c>
      <c r="V23" s="232">
        <f>ROUND(E23*U23,2)</f>
        <v>25.49</v>
      </c>
      <c r="W23" s="232"/>
      <c r="X23" s="232" t="s">
        <v>111</v>
      </c>
      <c r="Y23" s="213"/>
      <c r="Z23" s="213"/>
      <c r="AA23" s="213"/>
      <c r="AB23" s="213"/>
      <c r="AC23" s="213"/>
      <c r="AD23" s="213"/>
      <c r="AE23" s="213"/>
      <c r="AF23" s="213"/>
      <c r="AG23" s="213" t="s">
        <v>126</v>
      </c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1" x14ac:dyDescent="0.2">
      <c r="A24" s="230"/>
      <c r="B24" s="231"/>
      <c r="C24" s="260" t="s">
        <v>360</v>
      </c>
      <c r="D24" s="233"/>
      <c r="E24" s="234">
        <v>127.44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13"/>
      <c r="Z24" s="213"/>
      <c r="AA24" s="213"/>
      <c r="AB24" s="213"/>
      <c r="AC24" s="213"/>
      <c r="AD24" s="213"/>
      <c r="AE24" s="213"/>
      <c r="AF24" s="213"/>
      <c r="AG24" s="213" t="s">
        <v>114</v>
      </c>
      <c r="AH24" s="213">
        <v>0</v>
      </c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ht="22.5" outlineLevel="1" x14ac:dyDescent="0.2">
      <c r="A25" s="242">
        <v>8</v>
      </c>
      <c r="B25" s="243" t="s">
        <v>134</v>
      </c>
      <c r="C25" s="259" t="s">
        <v>135</v>
      </c>
      <c r="D25" s="244" t="s">
        <v>125</v>
      </c>
      <c r="E25" s="245">
        <v>84.96</v>
      </c>
      <c r="F25" s="246">
        <f>H25+J25</f>
        <v>0</v>
      </c>
      <c r="G25" s="246">
        <f>ROUND(E25*F25,2)</f>
        <v>0</v>
      </c>
      <c r="H25" s="247"/>
      <c r="I25" s="246">
        <f>ROUND(E25*H25,2)</f>
        <v>0</v>
      </c>
      <c r="J25" s="247"/>
      <c r="K25" s="248">
        <f>ROUND(E25*J25,2)</f>
        <v>0</v>
      </c>
      <c r="L25" s="232">
        <v>21</v>
      </c>
      <c r="M25" s="232">
        <f>G25*(1+L25/100)</f>
        <v>0</v>
      </c>
      <c r="N25" s="232">
        <v>0</v>
      </c>
      <c r="O25" s="232">
        <f>ROUND(E25*N25,2)</f>
        <v>0</v>
      </c>
      <c r="P25" s="232">
        <v>0</v>
      </c>
      <c r="Q25" s="232">
        <f>ROUND(E25*P25,2)</f>
        <v>0</v>
      </c>
      <c r="R25" s="232"/>
      <c r="S25" s="232" t="s">
        <v>110</v>
      </c>
      <c r="T25" s="232" t="s">
        <v>110</v>
      </c>
      <c r="U25" s="232">
        <v>0.35</v>
      </c>
      <c r="V25" s="232">
        <f>ROUND(E25*U25,2)</f>
        <v>29.74</v>
      </c>
      <c r="W25" s="232"/>
      <c r="X25" s="232" t="s">
        <v>111</v>
      </c>
      <c r="Y25" s="213"/>
      <c r="Z25" s="213"/>
      <c r="AA25" s="213"/>
      <c r="AB25" s="213"/>
      <c r="AC25" s="213"/>
      <c r="AD25" s="213"/>
      <c r="AE25" s="213"/>
      <c r="AF25" s="213"/>
      <c r="AG25" s="213" t="s">
        <v>126</v>
      </c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outlineLevel="1" x14ac:dyDescent="0.2">
      <c r="A26" s="230"/>
      <c r="B26" s="231"/>
      <c r="C26" s="260" t="s">
        <v>361</v>
      </c>
      <c r="D26" s="233"/>
      <c r="E26" s="234">
        <v>84.96</v>
      </c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13"/>
      <c r="Z26" s="213"/>
      <c r="AA26" s="213"/>
      <c r="AB26" s="213"/>
      <c r="AC26" s="213"/>
      <c r="AD26" s="213"/>
      <c r="AE26" s="213"/>
      <c r="AF26" s="213"/>
      <c r="AG26" s="213" t="s">
        <v>114</v>
      </c>
      <c r="AH26" s="213">
        <v>0</v>
      </c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outlineLevel="1" x14ac:dyDescent="0.2">
      <c r="A27" s="242">
        <v>9</v>
      </c>
      <c r="B27" s="243" t="s">
        <v>137</v>
      </c>
      <c r="C27" s="259" t="s">
        <v>138</v>
      </c>
      <c r="D27" s="244" t="s">
        <v>125</v>
      </c>
      <c r="E27" s="245">
        <v>38.231999999999999</v>
      </c>
      <c r="F27" s="246">
        <f>H27+J27</f>
        <v>0</v>
      </c>
      <c r="G27" s="246">
        <f>ROUND(E27*F27,2)</f>
        <v>0</v>
      </c>
      <c r="H27" s="247"/>
      <c r="I27" s="246">
        <f>ROUND(E27*H27,2)</f>
        <v>0</v>
      </c>
      <c r="J27" s="247"/>
      <c r="K27" s="248">
        <f>ROUND(E27*J27,2)</f>
        <v>0</v>
      </c>
      <c r="L27" s="232">
        <v>21</v>
      </c>
      <c r="M27" s="232">
        <f>G27*(1+L27/100)</f>
        <v>0</v>
      </c>
      <c r="N27" s="232">
        <v>0</v>
      </c>
      <c r="O27" s="232">
        <f>ROUND(E27*N27,2)</f>
        <v>0</v>
      </c>
      <c r="P27" s="232">
        <v>0</v>
      </c>
      <c r="Q27" s="232">
        <f>ROUND(E27*P27,2)</f>
        <v>0</v>
      </c>
      <c r="R27" s="232"/>
      <c r="S27" s="232" t="s">
        <v>139</v>
      </c>
      <c r="T27" s="232" t="s">
        <v>139</v>
      </c>
      <c r="U27" s="232">
        <v>8.5000000000000006E-2</v>
      </c>
      <c r="V27" s="232">
        <f>ROUND(E27*U27,2)</f>
        <v>3.25</v>
      </c>
      <c r="W27" s="232"/>
      <c r="X27" s="232" t="s">
        <v>111</v>
      </c>
      <c r="Y27" s="213"/>
      <c r="Z27" s="213"/>
      <c r="AA27" s="213"/>
      <c r="AB27" s="213"/>
      <c r="AC27" s="213"/>
      <c r="AD27" s="213"/>
      <c r="AE27" s="213"/>
      <c r="AF27" s="213"/>
      <c r="AG27" s="213" t="s">
        <v>112</v>
      </c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outlineLevel="1" x14ac:dyDescent="0.2">
      <c r="A28" s="230"/>
      <c r="B28" s="231"/>
      <c r="C28" s="260" t="s">
        <v>362</v>
      </c>
      <c r="D28" s="233"/>
      <c r="E28" s="234">
        <v>38.231999999999999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13"/>
      <c r="Z28" s="213"/>
      <c r="AA28" s="213"/>
      <c r="AB28" s="213"/>
      <c r="AC28" s="213"/>
      <c r="AD28" s="213"/>
      <c r="AE28" s="213"/>
      <c r="AF28" s="213"/>
      <c r="AG28" s="213" t="s">
        <v>114</v>
      </c>
      <c r="AH28" s="213">
        <v>5</v>
      </c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outlineLevel="1" x14ac:dyDescent="0.2">
      <c r="A29" s="242">
        <v>10</v>
      </c>
      <c r="B29" s="243" t="s">
        <v>141</v>
      </c>
      <c r="C29" s="259" t="s">
        <v>142</v>
      </c>
      <c r="D29" s="244" t="s">
        <v>125</v>
      </c>
      <c r="E29" s="245">
        <v>25.488</v>
      </c>
      <c r="F29" s="246">
        <f>H29+J29</f>
        <v>0</v>
      </c>
      <c r="G29" s="246">
        <f>ROUND(E29*F29,2)</f>
        <v>0</v>
      </c>
      <c r="H29" s="247"/>
      <c r="I29" s="246">
        <f>ROUND(E29*H29,2)</f>
        <v>0</v>
      </c>
      <c r="J29" s="247"/>
      <c r="K29" s="248">
        <f>ROUND(E29*J29,2)</f>
        <v>0</v>
      </c>
      <c r="L29" s="232">
        <v>21</v>
      </c>
      <c r="M29" s="232">
        <f>G29*(1+L29/100)</f>
        <v>0</v>
      </c>
      <c r="N29" s="232">
        <v>0</v>
      </c>
      <c r="O29" s="232">
        <f>ROUND(E29*N29,2)</f>
        <v>0</v>
      </c>
      <c r="P29" s="232">
        <v>0</v>
      </c>
      <c r="Q29" s="232">
        <f>ROUND(E29*P29,2)</f>
        <v>0</v>
      </c>
      <c r="R29" s="232"/>
      <c r="S29" s="232" t="s">
        <v>139</v>
      </c>
      <c r="T29" s="232" t="s">
        <v>139</v>
      </c>
      <c r="U29" s="232">
        <v>0.152</v>
      </c>
      <c r="V29" s="232">
        <f>ROUND(E29*U29,2)</f>
        <v>3.87</v>
      </c>
      <c r="W29" s="232"/>
      <c r="X29" s="232" t="s">
        <v>111</v>
      </c>
      <c r="Y29" s="213"/>
      <c r="Z29" s="213"/>
      <c r="AA29" s="213"/>
      <c r="AB29" s="213"/>
      <c r="AC29" s="213"/>
      <c r="AD29" s="213"/>
      <c r="AE29" s="213"/>
      <c r="AF29" s="213"/>
      <c r="AG29" s="213" t="s">
        <v>112</v>
      </c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outlineLevel="1" x14ac:dyDescent="0.2">
      <c r="A30" s="230"/>
      <c r="B30" s="231"/>
      <c r="C30" s="260" t="s">
        <v>363</v>
      </c>
      <c r="D30" s="233"/>
      <c r="E30" s="234">
        <v>25.488</v>
      </c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13"/>
      <c r="Z30" s="213"/>
      <c r="AA30" s="213"/>
      <c r="AB30" s="213"/>
      <c r="AC30" s="213"/>
      <c r="AD30" s="213"/>
      <c r="AE30" s="213"/>
      <c r="AF30" s="213"/>
      <c r="AG30" s="213" t="s">
        <v>114</v>
      </c>
      <c r="AH30" s="213">
        <v>5</v>
      </c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outlineLevel="1" x14ac:dyDescent="0.2">
      <c r="A31" s="242">
        <v>11</v>
      </c>
      <c r="B31" s="243" t="s">
        <v>144</v>
      </c>
      <c r="C31" s="259" t="s">
        <v>145</v>
      </c>
      <c r="D31" s="244" t="s">
        <v>125</v>
      </c>
      <c r="E31" s="245">
        <v>14.16</v>
      </c>
      <c r="F31" s="246">
        <f>H31+J31</f>
        <v>0</v>
      </c>
      <c r="G31" s="246">
        <f>ROUND(E31*F31,2)</f>
        <v>0</v>
      </c>
      <c r="H31" s="247"/>
      <c r="I31" s="246">
        <f>ROUND(E31*H31,2)</f>
        <v>0</v>
      </c>
      <c r="J31" s="247"/>
      <c r="K31" s="248">
        <f>ROUND(E31*J31,2)</f>
        <v>0</v>
      </c>
      <c r="L31" s="232">
        <v>21</v>
      </c>
      <c r="M31" s="232">
        <f>G31*(1+L31/100)</f>
        <v>0</v>
      </c>
      <c r="N31" s="232">
        <v>0</v>
      </c>
      <c r="O31" s="232">
        <f>ROUND(E31*N31,2)</f>
        <v>0</v>
      </c>
      <c r="P31" s="232">
        <v>0</v>
      </c>
      <c r="Q31" s="232">
        <f>ROUND(E31*P31,2)</f>
        <v>0</v>
      </c>
      <c r="R31" s="232"/>
      <c r="S31" s="232" t="s">
        <v>110</v>
      </c>
      <c r="T31" s="232" t="s">
        <v>110</v>
      </c>
      <c r="U31" s="232">
        <v>3.53</v>
      </c>
      <c r="V31" s="232">
        <f>ROUND(E31*U31,2)</f>
        <v>49.98</v>
      </c>
      <c r="W31" s="232"/>
      <c r="X31" s="232" t="s">
        <v>111</v>
      </c>
      <c r="Y31" s="213"/>
      <c r="Z31" s="213"/>
      <c r="AA31" s="213"/>
      <c r="AB31" s="213"/>
      <c r="AC31" s="213"/>
      <c r="AD31" s="213"/>
      <c r="AE31" s="213"/>
      <c r="AF31" s="213"/>
      <c r="AG31" s="213" t="s">
        <v>126</v>
      </c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1" x14ac:dyDescent="0.2">
      <c r="A32" s="230"/>
      <c r="B32" s="231"/>
      <c r="C32" s="260" t="s">
        <v>364</v>
      </c>
      <c r="D32" s="233"/>
      <c r="E32" s="234">
        <v>14.16</v>
      </c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13"/>
      <c r="Z32" s="213"/>
      <c r="AA32" s="213"/>
      <c r="AB32" s="213"/>
      <c r="AC32" s="213"/>
      <c r="AD32" s="213"/>
      <c r="AE32" s="213"/>
      <c r="AF32" s="213"/>
      <c r="AG32" s="213" t="s">
        <v>114</v>
      </c>
      <c r="AH32" s="213">
        <v>0</v>
      </c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outlineLevel="1" x14ac:dyDescent="0.2">
      <c r="A33" s="242">
        <v>12</v>
      </c>
      <c r="B33" s="243" t="s">
        <v>147</v>
      </c>
      <c r="C33" s="259" t="s">
        <v>148</v>
      </c>
      <c r="D33" s="244" t="s">
        <v>125</v>
      </c>
      <c r="E33" s="245">
        <v>9.44</v>
      </c>
      <c r="F33" s="246">
        <f>H33+J33</f>
        <v>0</v>
      </c>
      <c r="G33" s="246">
        <f>ROUND(E33*F33,2)</f>
        <v>0</v>
      </c>
      <c r="H33" s="247"/>
      <c r="I33" s="246">
        <f>ROUND(E33*H33,2)</f>
        <v>0</v>
      </c>
      <c r="J33" s="247"/>
      <c r="K33" s="248">
        <f>ROUND(E33*J33,2)</f>
        <v>0</v>
      </c>
      <c r="L33" s="232">
        <v>21</v>
      </c>
      <c r="M33" s="232">
        <f>G33*(1+L33/100)</f>
        <v>0</v>
      </c>
      <c r="N33" s="232">
        <v>0</v>
      </c>
      <c r="O33" s="232">
        <f>ROUND(E33*N33,2)</f>
        <v>0</v>
      </c>
      <c r="P33" s="232">
        <v>0</v>
      </c>
      <c r="Q33" s="232">
        <f>ROUND(E33*P33,2)</f>
        <v>0</v>
      </c>
      <c r="R33" s="232"/>
      <c r="S33" s="232" t="s">
        <v>110</v>
      </c>
      <c r="T33" s="232" t="s">
        <v>110</v>
      </c>
      <c r="U33" s="232">
        <v>4.66</v>
      </c>
      <c r="V33" s="232">
        <f>ROUND(E33*U33,2)</f>
        <v>43.99</v>
      </c>
      <c r="W33" s="232"/>
      <c r="X33" s="232" t="s">
        <v>111</v>
      </c>
      <c r="Y33" s="213"/>
      <c r="Z33" s="213"/>
      <c r="AA33" s="213"/>
      <c r="AB33" s="213"/>
      <c r="AC33" s="213"/>
      <c r="AD33" s="213"/>
      <c r="AE33" s="213"/>
      <c r="AF33" s="213"/>
      <c r="AG33" s="213" t="s">
        <v>126</v>
      </c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outlineLevel="1" x14ac:dyDescent="0.2">
      <c r="A34" s="230"/>
      <c r="B34" s="231"/>
      <c r="C34" s="260" t="s">
        <v>365</v>
      </c>
      <c r="D34" s="233"/>
      <c r="E34" s="234">
        <v>9.44</v>
      </c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13"/>
      <c r="Z34" s="213"/>
      <c r="AA34" s="213"/>
      <c r="AB34" s="213"/>
      <c r="AC34" s="213"/>
      <c r="AD34" s="213"/>
      <c r="AE34" s="213"/>
      <c r="AF34" s="213"/>
      <c r="AG34" s="213" t="s">
        <v>114</v>
      </c>
      <c r="AH34" s="213">
        <v>0</v>
      </c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42">
        <v>13</v>
      </c>
      <c r="B35" s="243" t="s">
        <v>150</v>
      </c>
      <c r="C35" s="259" t="s">
        <v>366</v>
      </c>
      <c r="D35" s="244" t="s">
        <v>152</v>
      </c>
      <c r="E35" s="245">
        <v>590</v>
      </c>
      <c r="F35" s="246">
        <f>H35+J35</f>
        <v>0</v>
      </c>
      <c r="G35" s="246">
        <f>ROUND(E35*F35,2)</f>
        <v>0</v>
      </c>
      <c r="H35" s="247"/>
      <c r="I35" s="246">
        <f>ROUND(E35*H35,2)</f>
        <v>0</v>
      </c>
      <c r="J35" s="247"/>
      <c r="K35" s="248">
        <f>ROUND(E35*J35,2)</f>
        <v>0</v>
      </c>
      <c r="L35" s="232">
        <v>21</v>
      </c>
      <c r="M35" s="232">
        <f>G35*(1+L35/100)</f>
        <v>0</v>
      </c>
      <c r="N35" s="232">
        <v>9.8999999999999999E-4</v>
      </c>
      <c r="O35" s="232">
        <f>ROUND(E35*N35,2)</f>
        <v>0.57999999999999996</v>
      </c>
      <c r="P35" s="232">
        <v>0</v>
      </c>
      <c r="Q35" s="232">
        <f>ROUND(E35*P35,2)</f>
        <v>0</v>
      </c>
      <c r="R35" s="232"/>
      <c r="S35" s="232" t="s">
        <v>110</v>
      </c>
      <c r="T35" s="232" t="s">
        <v>110</v>
      </c>
      <c r="U35" s="232">
        <v>0.24</v>
      </c>
      <c r="V35" s="232">
        <f>ROUND(E35*U35,2)</f>
        <v>141.6</v>
      </c>
      <c r="W35" s="232"/>
      <c r="X35" s="232" t="s">
        <v>111</v>
      </c>
      <c r="Y35" s="213"/>
      <c r="Z35" s="213"/>
      <c r="AA35" s="213"/>
      <c r="AB35" s="213"/>
      <c r="AC35" s="213"/>
      <c r="AD35" s="213"/>
      <c r="AE35" s="213"/>
      <c r="AF35" s="213"/>
      <c r="AG35" s="213" t="s">
        <v>112</v>
      </c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1" x14ac:dyDescent="0.2">
      <c r="A36" s="230"/>
      <c r="B36" s="231"/>
      <c r="C36" s="260" t="s">
        <v>367</v>
      </c>
      <c r="D36" s="233"/>
      <c r="E36" s="234">
        <v>590</v>
      </c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13"/>
      <c r="Z36" s="213"/>
      <c r="AA36" s="213"/>
      <c r="AB36" s="213"/>
      <c r="AC36" s="213"/>
      <c r="AD36" s="213"/>
      <c r="AE36" s="213"/>
      <c r="AF36" s="213"/>
      <c r="AG36" s="213" t="s">
        <v>114</v>
      </c>
      <c r="AH36" s="213">
        <v>0</v>
      </c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1" x14ac:dyDescent="0.2">
      <c r="A37" s="242">
        <v>14</v>
      </c>
      <c r="B37" s="243" t="s">
        <v>154</v>
      </c>
      <c r="C37" s="259" t="s">
        <v>155</v>
      </c>
      <c r="D37" s="244" t="s">
        <v>152</v>
      </c>
      <c r="E37" s="245">
        <v>590</v>
      </c>
      <c r="F37" s="246">
        <f>H37+J37</f>
        <v>0</v>
      </c>
      <c r="G37" s="246">
        <f>ROUND(E37*F37,2)</f>
        <v>0</v>
      </c>
      <c r="H37" s="247"/>
      <c r="I37" s="246">
        <f>ROUND(E37*H37,2)</f>
        <v>0</v>
      </c>
      <c r="J37" s="247"/>
      <c r="K37" s="248">
        <f>ROUND(E37*J37,2)</f>
        <v>0</v>
      </c>
      <c r="L37" s="232">
        <v>21</v>
      </c>
      <c r="M37" s="232">
        <f>G37*(1+L37/100)</f>
        <v>0</v>
      </c>
      <c r="N37" s="232">
        <v>0</v>
      </c>
      <c r="O37" s="232">
        <f>ROUND(E37*N37,2)</f>
        <v>0</v>
      </c>
      <c r="P37" s="232">
        <v>0</v>
      </c>
      <c r="Q37" s="232">
        <f>ROUND(E37*P37,2)</f>
        <v>0</v>
      </c>
      <c r="R37" s="232"/>
      <c r="S37" s="232" t="s">
        <v>110</v>
      </c>
      <c r="T37" s="232" t="s">
        <v>110</v>
      </c>
      <c r="U37" s="232">
        <v>7.0000000000000007E-2</v>
      </c>
      <c r="V37" s="232">
        <f>ROUND(E37*U37,2)</f>
        <v>41.3</v>
      </c>
      <c r="W37" s="232"/>
      <c r="X37" s="232" t="s">
        <v>111</v>
      </c>
      <c r="Y37" s="213"/>
      <c r="Z37" s="213"/>
      <c r="AA37" s="213"/>
      <c r="AB37" s="213"/>
      <c r="AC37" s="213"/>
      <c r="AD37" s="213"/>
      <c r="AE37" s="213"/>
      <c r="AF37" s="213"/>
      <c r="AG37" s="213" t="s">
        <v>126</v>
      </c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1" x14ac:dyDescent="0.2">
      <c r="A38" s="230"/>
      <c r="B38" s="231"/>
      <c r="C38" s="260" t="s">
        <v>368</v>
      </c>
      <c r="D38" s="233"/>
      <c r="E38" s="234">
        <v>590</v>
      </c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13"/>
      <c r="Z38" s="213"/>
      <c r="AA38" s="213"/>
      <c r="AB38" s="213"/>
      <c r="AC38" s="213"/>
      <c r="AD38" s="213"/>
      <c r="AE38" s="213"/>
      <c r="AF38" s="213"/>
      <c r="AG38" s="213" t="s">
        <v>114</v>
      </c>
      <c r="AH38" s="213">
        <v>5</v>
      </c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outlineLevel="1" x14ac:dyDescent="0.2">
      <c r="A39" s="242">
        <v>15</v>
      </c>
      <c r="B39" s="243" t="s">
        <v>157</v>
      </c>
      <c r="C39" s="259" t="s">
        <v>158</v>
      </c>
      <c r="D39" s="244" t="s">
        <v>125</v>
      </c>
      <c r="E39" s="245">
        <v>118</v>
      </c>
      <c r="F39" s="246">
        <f>H39+J39</f>
        <v>0</v>
      </c>
      <c r="G39" s="246">
        <f>ROUND(E39*F39,2)</f>
        <v>0</v>
      </c>
      <c r="H39" s="247"/>
      <c r="I39" s="246">
        <f>ROUND(E39*H39,2)</f>
        <v>0</v>
      </c>
      <c r="J39" s="247"/>
      <c r="K39" s="248">
        <f>ROUND(E39*J39,2)</f>
        <v>0</v>
      </c>
      <c r="L39" s="232">
        <v>21</v>
      </c>
      <c r="M39" s="232">
        <f>G39*(1+L39/100)</f>
        <v>0</v>
      </c>
      <c r="N39" s="232">
        <v>0</v>
      </c>
      <c r="O39" s="232">
        <f>ROUND(E39*N39,2)</f>
        <v>0</v>
      </c>
      <c r="P39" s="232">
        <v>0</v>
      </c>
      <c r="Q39" s="232">
        <f>ROUND(E39*P39,2)</f>
        <v>0</v>
      </c>
      <c r="R39" s="232"/>
      <c r="S39" s="232" t="s">
        <v>110</v>
      </c>
      <c r="T39" s="232" t="s">
        <v>110</v>
      </c>
      <c r="U39" s="232">
        <v>0.34499999999999997</v>
      </c>
      <c r="V39" s="232">
        <f>ROUND(E39*U39,2)</f>
        <v>40.71</v>
      </c>
      <c r="W39" s="232"/>
      <c r="X39" s="232" t="s">
        <v>111</v>
      </c>
      <c r="Y39" s="213"/>
      <c r="Z39" s="213"/>
      <c r="AA39" s="213"/>
      <c r="AB39" s="213"/>
      <c r="AC39" s="213"/>
      <c r="AD39" s="213"/>
      <c r="AE39" s="213"/>
      <c r="AF39" s="213"/>
      <c r="AG39" s="213" t="s">
        <v>112</v>
      </c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1" x14ac:dyDescent="0.2">
      <c r="A40" s="230"/>
      <c r="B40" s="231"/>
      <c r="C40" s="260" t="s">
        <v>369</v>
      </c>
      <c r="D40" s="233"/>
      <c r="E40" s="234">
        <v>118</v>
      </c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13"/>
      <c r="Z40" s="213"/>
      <c r="AA40" s="213"/>
      <c r="AB40" s="213"/>
      <c r="AC40" s="213"/>
      <c r="AD40" s="213"/>
      <c r="AE40" s="213"/>
      <c r="AF40" s="213"/>
      <c r="AG40" s="213" t="s">
        <v>114</v>
      </c>
      <c r="AH40" s="213">
        <v>0</v>
      </c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outlineLevel="1" x14ac:dyDescent="0.2">
      <c r="A41" s="242">
        <v>16</v>
      </c>
      <c r="B41" s="243" t="s">
        <v>160</v>
      </c>
      <c r="C41" s="259" t="s">
        <v>161</v>
      </c>
      <c r="D41" s="244" t="s">
        <v>125</v>
      </c>
      <c r="E41" s="245">
        <v>148.63999999999999</v>
      </c>
      <c r="F41" s="246">
        <f>H41+J41</f>
        <v>0</v>
      </c>
      <c r="G41" s="246">
        <f>ROUND(E41*F41,2)</f>
        <v>0</v>
      </c>
      <c r="H41" s="247"/>
      <c r="I41" s="246">
        <f>ROUND(E41*H41,2)</f>
        <v>0</v>
      </c>
      <c r="J41" s="247"/>
      <c r="K41" s="248">
        <f>ROUND(E41*J41,2)</f>
        <v>0</v>
      </c>
      <c r="L41" s="232">
        <v>21</v>
      </c>
      <c r="M41" s="232">
        <f>G41*(1+L41/100)</f>
        <v>0</v>
      </c>
      <c r="N41" s="232">
        <v>0</v>
      </c>
      <c r="O41" s="232">
        <f>ROUND(E41*N41,2)</f>
        <v>0</v>
      </c>
      <c r="P41" s="232">
        <v>0</v>
      </c>
      <c r="Q41" s="232">
        <f>ROUND(E41*P41,2)</f>
        <v>0</v>
      </c>
      <c r="R41" s="232"/>
      <c r="S41" s="232" t="s">
        <v>110</v>
      </c>
      <c r="T41" s="232" t="s">
        <v>110</v>
      </c>
      <c r="U41" s="232">
        <v>7.3999999999999996E-2</v>
      </c>
      <c r="V41" s="232">
        <f>ROUND(E41*U41,2)</f>
        <v>11</v>
      </c>
      <c r="W41" s="232"/>
      <c r="X41" s="232" t="s">
        <v>111</v>
      </c>
      <c r="Y41" s="213"/>
      <c r="Z41" s="213"/>
      <c r="AA41" s="213"/>
      <c r="AB41" s="213"/>
      <c r="AC41" s="213"/>
      <c r="AD41" s="213"/>
      <c r="AE41" s="213"/>
      <c r="AF41" s="213"/>
      <c r="AG41" s="213" t="s">
        <v>126</v>
      </c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outlineLevel="1" x14ac:dyDescent="0.2">
      <c r="A42" s="230"/>
      <c r="B42" s="231"/>
      <c r="C42" s="260" t="s">
        <v>370</v>
      </c>
      <c r="D42" s="233"/>
      <c r="E42" s="234">
        <v>236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13"/>
      <c r="Z42" s="213"/>
      <c r="AA42" s="213"/>
      <c r="AB42" s="213"/>
      <c r="AC42" s="213"/>
      <c r="AD42" s="213"/>
      <c r="AE42" s="213"/>
      <c r="AF42" s="213"/>
      <c r="AG42" s="213" t="s">
        <v>114</v>
      </c>
      <c r="AH42" s="213">
        <v>0</v>
      </c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outlineLevel="1" x14ac:dyDescent="0.2">
      <c r="A43" s="230"/>
      <c r="B43" s="231"/>
      <c r="C43" s="260" t="s">
        <v>371</v>
      </c>
      <c r="D43" s="233"/>
      <c r="E43" s="234">
        <v>-87.36</v>
      </c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13"/>
      <c r="Z43" s="213"/>
      <c r="AA43" s="213"/>
      <c r="AB43" s="213"/>
      <c r="AC43" s="213"/>
      <c r="AD43" s="213"/>
      <c r="AE43" s="213"/>
      <c r="AF43" s="213"/>
      <c r="AG43" s="213" t="s">
        <v>114</v>
      </c>
      <c r="AH43" s="213">
        <v>0</v>
      </c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ht="22.5" outlineLevel="1" x14ac:dyDescent="0.2">
      <c r="A44" s="242">
        <v>17</v>
      </c>
      <c r="B44" s="243" t="s">
        <v>163</v>
      </c>
      <c r="C44" s="259" t="s">
        <v>164</v>
      </c>
      <c r="D44" s="244" t="s">
        <v>125</v>
      </c>
      <c r="E44" s="245">
        <v>87.36</v>
      </c>
      <c r="F44" s="246">
        <f>H44+J44</f>
        <v>0</v>
      </c>
      <c r="G44" s="246">
        <f>ROUND(E44*F44,2)</f>
        <v>0</v>
      </c>
      <c r="H44" s="247"/>
      <c r="I44" s="246">
        <f>ROUND(E44*H44,2)</f>
        <v>0</v>
      </c>
      <c r="J44" s="247"/>
      <c r="K44" s="248">
        <f>ROUND(E44*J44,2)</f>
        <v>0</v>
      </c>
      <c r="L44" s="232">
        <v>21</v>
      </c>
      <c r="M44" s="232">
        <f>G44*(1+L44/100)</f>
        <v>0</v>
      </c>
      <c r="N44" s="232">
        <v>0</v>
      </c>
      <c r="O44" s="232">
        <f>ROUND(E44*N44,2)</f>
        <v>0</v>
      </c>
      <c r="P44" s="232">
        <v>0</v>
      </c>
      <c r="Q44" s="232">
        <f>ROUND(E44*P44,2)</f>
        <v>0</v>
      </c>
      <c r="R44" s="232"/>
      <c r="S44" s="232" t="s">
        <v>110</v>
      </c>
      <c r="T44" s="232" t="s">
        <v>110</v>
      </c>
      <c r="U44" s="232">
        <v>0.01</v>
      </c>
      <c r="V44" s="232">
        <f>ROUND(E44*U44,2)</f>
        <v>0.87</v>
      </c>
      <c r="W44" s="232"/>
      <c r="X44" s="232" t="s">
        <v>111</v>
      </c>
      <c r="Y44" s="213"/>
      <c r="Z44" s="213"/>
      <c r="AA44" s="213"/>
      <c r="AB44" s="213"/>
      <c r="AC44" s="213"/>
      <c r="AD44" s="213"/>
      <c r="AE44" s="213"/>
      <c r="AF44" s="213"/>
      <c r="AG44" s="213" t="s">
        <v>112</v>
      </c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1" x14ac:dyDescent="0.2">
      <c r="A45" s="230"/>
      <c r="B45" s="231"/>
      <c r="C45" s="260" t="s">
        <v>372</v>
      </c>
      <c r="D45" s="233"/>
      <c r="E45" s="234">
        <v>87.36</v>
      </c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13"/>
      <c r="Z45" s="213"/>
      <c r="AA45" s="213"/>
      <c r="AB45" s="213"/>
      <c r="AC45" s="213"/>
      <c r="AD45" s="213"/>
      <c r="AE45" s="213"/>
      <c r="AF45" s="213"/>
      <c r="AG45" s="213" t="s">
        <v>114</v>
      </c>
      <c r="AH45" s="213">
        <v>0</v>
      </c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ht="22.5" outlineLevel="1" x14ac:dyDescent="0.2">
      <c r="A46" s="242">
        <v>18</v>
      </c>
      <c r="B46" s="243" t="s">
        <v>168</v>
      </c>
      <c r="C46" s="259" t="s">
        <v>169</v>
      </c>
      <c r="D46" s="244" t="s">
        <v>125</v>
      </c>
      <c r="E46" s="245">
        <v>87.36</v>
      </c>
      <c r="F46" s="246">
        <f>H46+J46</f>
        <v>0</v>
      </c>
      <c r="G46" s="246">
        <f>ROUND(E46*F46,2)</f>
        <v>0</v>
      </c>
      <c r="H46" s="247"/>
      <c r="I46" s="246">
        <f>ROUND(E46*H46,2)</f>
        <v>0</v>
      </c>
      <c r="J46" s="247"/>
      <c r="K46" s="248">
        <f>ROUND(E46*J46,2)</f>
        <v>0</v>
      </c>
      <c r="L46" s="232">
        <v>21</v>
      </c>
      <c r="M46" s="232">
        <f>G46*(1+L46/100)</f>
        <v>0</v>
      </c>
      <c r="N46" s="232">
        <v>0</v>
      </c>
      <c r="O46" s="232">
        <f>ROUND(E46*N46,2)</f>
        <v>0</v>
      </c>
      <c r="P46" s="232">
        <v>0</v>
      </c>
      <c r="Q46" s="232">
        <f>ROUND(E46*P46,2)</f>
        <v>0</v>
      </c>
      <c r="R46" s="232"/>
      <c r="S46" s="232" t="s">
        <v>110</v>
      </c>
      <c r="T46" s="232" t="s">
        <v>110</v>
      </c>
      <c r="U46" s="232">
        <v>8.9999999999999993E-3</v>
      </c>
      <c r="V46" s="232">
        <f>ROUND(E46*U46,2)</f>
        <v>0.79</v>
      </c>
      <c r="W46" s="232"/>
      <c r="X46" s="232" t="s">
        <v>111</v>
      </c>
      <c r="Y46" s="213"/>
      <c r="Z46" s="213"/>
      <c r="AA46" s="213"/>
      <c r="AB46" s="213"/>
      <c r="AC46" s="213"/>
      <c r="AD46" s="213"/>
      <c r="AE46" s="213"/>
      <c r="AF46" s="213"/>
      <c r="AG46" s="213" t="s">
        <v>126</v>
      </c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outlineLevel="1" x14ac:dyDescent="0.2">
      <c r="A47" s="230"/>
      <c r="B47" s="231"/>
      <c r="C47" s="260" t="s">
        <v>373</v>
      </c>
      <c r="D47" s="233"/>
      <c r="E47" s="234">
        <v>87.36</v>
      </c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13"/>
      <c r="Z47" s="213"/>
      <c r="AA47" s="213"/>
      <c r="AB47" s="213"/>
      <c r="AC47" s="213"/>
      <c r="AD47" s="213"/>
      <c r="AE47" s="213"/>
      <c r="AF47" s="213"/>
      <c r="AG47" s="213" t="s">
        <v>114</v>
      </c>
      <c r="AH47" s="213">
        <v>5</v>
      </c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outlineLevel="1" x14ac:dyDescent="0.2">
      <c r="A48" s="242">
        <v>19</v>
      </c>
      <c r="B48" s="243" t="s">
        <v>171</v>
      </c>
      <c r="C48" s="259" t="s">
        <v>172</v>
      </c>
      <c r="D48" s="244" t="s">
        <v>125</v>
      </c>
      <c r="E48" s="245">
        <v>189.92</v>
      </c>
      <c r="F48" s="246">
        <f>H48+J48</f>
        <v>0</v>
      </c>
      <c r="G48" s="246">
        <f>ROUND(E48*F48,2)</f>
        <v>0</v>
      </c>
      <c r="H48" s="247"/>
      <c r="I48" s="246">
        <f>ROUND(E48*H48,2)</f>
        <v>0</v>
      </c>
      <c r="J48" s="247"/>
      <c r="K48" s="248">
        <f>ROUND(E48*J48,2)</f>
        <v>0</v>
      </c>
      <c r="L48" s="232">
        <v>21</v>
      </c>
      <c r="M48" s="232">
        <f>G48*(1+L48/100)</f>
        <v>0</v>
      </c>
      <c r="N48" s="232">
        <v>0</v>
      </c>
      <c r="O48" s="232">
        <f>ROUND(E48*N48,2)</f>
        <v>0</v>
      </c>
      <c r="P48" s="232">
        <v>0</v>
      </c>
      <c r="Q48" s="232">
        <f>ROUND(E48*P48,2)</f>
        <v>0</v>
      </c>
      <c r="R48" s="232"/>
      <c r="S48" s="232" t="s">
        <v>110</v>
      </c>
      <c r="T48" s="232" t="s">
        <v>110</v>
      </c>
      <c r="U48" s="232">
        <v>0.20200000000000001</v>
      </c>
      <c r="V48" s="232">
        <f>ROUND(E48*U48,2)</f>
        <v>38.36</v>
      </c>
      <c r="W48" s="232"/>
      <c r="X48" s="232" t="s">
        <v>111</v>
      </c>
      <c r="Y48" s="213"/>
      <c r="Z48" s="213"/>
      <c r="AA48" s="213"/>
      <c r="AB48" s="213"/>
      <c r="AC48" s="213"/>
      <c r="AD48" s="213"/>
      <c r="AE48" s="213"/>
      <c r="AF48" s="213"/>
      <c r="AG48" s="213" t="s">
        <v>112</v>
      </c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1" x14ac:dyDescent="0.2">
      <c r="A49" s="230"/>
      <c r="B49" s="231"/>
      <c r="C49" s="261" t="s">
        <v>173</v>
      </c>
      <c r="D49" s="249"/>
      <c r="E49" s="249"/>
      <c r="F49" s="249"/>
      <c r="G49" s="249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13"/>
      <c r="Z49" s="213"/>
      <c r="AA49" s="213"/>
      <c r="AB49" s="213"/>
      <c r="AC49" s="213"/>
      <c r="AD49" s="213"/>
      <c r="AE49" s="213"/>
      <c r="AF49" s="213"/>
      <c r="AG49" s="213" t="s">
        <v>174</v>
      </c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1" x14ac:dyDescent="0.2">
      <c r="A50" s="230"/>
      <c r="B50" s="231"/>
      <c r="C50" s="260" t="s">
        <v>374</v>
      </c>
      <c r="D50" s="233"/>
      <c r="E50" s="234">
        <v>236</v>
      </c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13"/>
      <c r="Z50" s="213"/>
      <c r="AA50" s="213"/>
      <c r="AB50" s="213"/>
      <c r="AC50" s="213"/>
      <c r="AD50" s="213"/>
      <c r="AE50" s="213"/>
      <c r="AF50" s="213"/>
      <c r="AG50" s="213" t="s">
        <v>114</v>
      </c>
      <c r="AH50" s="213">
        <v>0</v>
      </c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1" x14ac:dyDescent="0.2">
      <c r="A51" s="230"/>
      <c r="B51" s="231"/>
      <c r="C51" s="260" t="s">
        <v>375</v>
      </c>
      <c r="D51" s="233"/>
      <c r="E51" s="234">
        <v>-21.12</v>
      </c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13"/>
      <c r="Z51" s="213"/>
      <c r="AA51" s="213"/>
      <c r="AB51" s="213"/>
      <c r="AC51" s="213"/>
      <c r="AD51" s="213"/>
      <c r="AE51" s="213"/>
      <c r="AF51" s="213"/>
      <c r="AG51" s="213" t="s">
        <v>114</v>
      </c>
      <c r="AH51" s="213">
        <v>0</v>
      </c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1" x14ac:dyDescent="0.2">
      <c r="A52" s="230"/>
      <c r="B52" s="231"/>
      <c r="C52" s="260" t="s">
        <v>376</v>
      </c>
      <c r="D52" s="233"/>
      <c r="E52" s="234">
        <v>-24.96</v>
      </c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13"/>
      <c r="Z52" s="213"/>
      <c r="AA52" s="213"/>
      <c r="AB52" s="213"/>
      <c r="AC52" s="213"/>
      <c r="AD52" s="213"/>
      <c r="AE52" s="213"/>
      <c r="AF52" s="213"/>
      <c r="AG52" s="213" t="s">
        <v>114</v>
      </c>
      <c r="AH52" s="213">
        <v>0</v>
      </c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1" x14ac:dyDescent="0.2">
      <c r="A53" s="242">
        <v>20</v>
      </c>
      <c r="B53" s="243" t="s">
        <v>377</v>
      </c>
      <c r="C53" s="259" t="s">
        <v>378</v>
      </c>
      <c r="D53" s="244" t="s">
        <v>125</v>
      </c>
      <c r="E53" s="245">
        <v>67.2</v>
      </c>
      <c r="F53" s="246">
        <f>H53+J53</f>
        <v>0</v>
      </c>
      <c r="G53" s="246">
        <f>ROUND(E53*F53,2)</f>
        <v>0</v>
      </c>
      <c r="H53" s="247"/>
      <c r="I53" s="246">
        <f>ROUND(E53*H53,2)</f>
        <v>0</v>
      </c>
      <c r="J53" s="247"/>
      <c r="K53" s="248">
        <f>ROUND(E53*J53,2)</f>
        <v>0</v>
      </c>
      <c r="L53" s="232">
        <v>21</v>
      </c>
      <c r="M53" s="232">
        <f>G53*(1+L53/100)</f>
        <v>0</v>
      </c>
      <c r="N53" s="232">
        <v>0</v>
      </c>
      <c r="O53" s="232">
        <f>ROUND(E53*N53,2)</f>
        <v>0</v>
      </c>
      <c r="P53" s="232">
        <v>0</v>
      </c>
      <c r="Q53" s="232">
        <f>ROUND(E53*P53,2)</f>
        <v>0</v>
      </c>
      <c r="R53" s="232"/>
      <c r="S53" s="232" t="s">
        <v>110</v>
      </c>
      <c r="T53" s="232" t="s">
        <v>110</v>
      </c>
      <c r="U53" s="232">
        <v>1.59</v>
      </c>
      <c r="V53" s="232">
        <f>ROUND(E53*U53,2)</f>
        <v>106.85</v>
      </c>
      <c r="W53" s="232"/>
      <c r="X53" s="232" t="s">
        <v>111</v>
      </c>
      <c r="Y53" s="213"/>
      <c r="Z53" s="213"/>
      <c r="AA53" s="213"/>
      <c r="AB53" s="213"/>
      <c r="AC53" s="213"/>
      <c r="AD53" s="213"/>
      <c r="AE53" s="213"/>
      <c r="AF53" s="213"/>
      <c r="AG53" s="213" t="s">
        <v>126</v>
      </c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1" x14ac:dyDescent="0.2">
      <c r="A54" s="230"/>
      <c r="B54" s="231"/>
      <c r="C54" s="260" t="s">
        <v>379</v>
      </c>
      <c r="D54" s="233"/>
      <c r="E54" s="234">
        <v>67.2</v>
      </c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13"/>
      <c r="Z54" s="213"/>
      <c r="AA54" s="213"/>
      <c r="AB54" s="213"/>
      <c r="AC54" s="213"/>
      <c r="AD54" s="213"/>
      <c r="AE54" s="213"/>
      <c r="AF54" s="213"/>
      <c r="AG54" s="213" t="s">
        <v>114</v>
      </c>
      <c r="AH54" s="213">
        <v>0</v>
      </c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outlineLevel="1" x14ac:dyDescent="0.2">
      <c r="A55" s="242">
        <v>21</v>
      </c>
      <c r="B55" s="243" t="s">
        <v>380</v>
      </c>
      <c r="C55" s="259" t="s">
        <v>381</v>
      </c>
      <c r="D55" s="244" t="s">
        <v>125</v>
      </c>
      <c r="E55" s="245">
        <v>65.864040000000003</v>
      </c>
      <c r="F55" s="246">
        <f>H55+J55</f>
        <v>0</v>
      </c>
      <c r="G55" s="246">
        <f>ROUND(E55*F55,2)</f>
        <v>0</v>
      </c>
      <c r="H55" s="247"/>
      <c r="I55" s="246">
        <f>ROUND(E55*H55,2)</f>
        <v>0</v>
      </c>
      <c r="J55" s="247"/>
      <c r="K55" s="248">
        <f>ROUND(E55*J55,2)</f>
        <v>0</v>
      </c>
      <c r="L55" s="232">
        <v>21</v>
      </c>
      <c r="M55" s="232">
        <f>G55*(1+L55/100)</f>
        <v>0</v>
      </c>
      <c r="N55" s="232">
        <v>0</v>
      </c>
      <c r="O55" s="232">
        <f>ROUND(E55*N55,2)</f>
        <v>0</v>
      </c>
      <c r="P55" s="232">
        <v>0</v>
      </c>
      <c r="Q55" s="232">
        <f>ROUND(E55*P55,2)</f>
        <v>0</v>
      </c>
      <c r="R55" s="232"/>
      <c r="S55" s="232" t="s">
        <v>110</v>
      </c>
      <c r="T55" s="232" t="s">
        <v>110</v>
      </c>
      <c r="U55" s="232">
        <v>0.94</v>
      </c>
      <c r="V55" s="232">
        <f>ROUND(E55*U55,2)</f>
        <v>61.91</v>
      </c>
      <c r="W55" s="232"/>
      <c r="X55" s="232" t="s">
        <v>111</v>
      </c>
      <c r="Y55" s="213"/>
      <c r="Z55" s="213"/>
      <c r="AA55" s="213"/>
      <c r="AB55" s="213"/>
      <c r="AC55" s="213"/>
      <c r="AD55" s="213"/>
      <c r="AE55" s="213"/>
      <c r="AF55" s="213"/>
      <c r="AG55" s="213" t="s">
        <v>112</v>
      </c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1" x14ac:dyDescent="0.2">
      <c r="A56" s="230"/>
      <c r="B56" s="231"/>
      <c r="C56" s="260" t="s">
        <v>382</v>
      </c>
      <c r="D56" s="233"/>
      <c r="E56" s="234">
        <v>67.2</v>
      </c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13"/>
      <c r="Z56" s="213"/>
      <c r="AA56" s="213"/>
      <c r="AB56" s="213"/>
      <c r="AC56" s="213"/>
      <c r="AD56" s="213"/>
      <c r="AE56" s="213"/>
      <c r="AF56" s="213"/>
      <c r="AG56" s="213" t="s">
        <v>114</v>
      </c>
      <c r="AH56" s="213">
        <v>0</v>
      </c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1" x14ac:dyDescent="0.2">
      <c r="A57" s="230"/>
      <c r="B57" s="231"/>
      <c r="C57" s="260" t="s">
        <v>383</v>
      </c>
      <c r="D57" s="233"/>
      <c r="E57" s="234">
        <v>-1.33596</v>
      </c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13"/>
      <c r="Z57" s="213"/>
      <c r="AA57" s="213"/>
      <c r="AB57" s="213"/>
      <c r="AC57" s="213"/>
      <c r="AD57" s="213"/>
      <c r="AE57" s="213"/>
      <c r="AF57" s="213"/>
      <c r="AG57" s="213" t="s">
        <v>114</v>
      </c>
      <c r="AH57" s="213">
        <v>0</v>
      </c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">
      <c r="A58" s="242">
        <v>22</v>
      </c>
      <c r="B58" s="243" t="s">
        <v>384</v>
      </c>
      <c r="C58" s="259" t="s">
        <v>385</v>
      </c>
      <c r="D58" s="244" t="s">
        <v>152</v>
      </c>
      <c r="E58" s="245">
        <v>105.6</v>
      </c>
      <c r="F58" s="246">
        <f>H58+J58</f>
        <v>0</v>
      </c>
      <c r="G58" s="246">
        <f>ROUND(E58*F58,2)</f>
        <v>0</v>
      </c>
      <c r="H58" s="247"/>
      <c r="I58" s="246">
        <f>ROUND(E58*H58,2)</f>
        <v>0</v>
      </c>
      <c r="J58" s="247"/>
      <c r="K58" s="248">
        <f>ROUND(E58*J58,2)</f>
        <v>0</v>
      </c>
      <c r="L58" s="232">
        <v>21</v>
      </c>
      <c r="M58" s="232">
        <f>G58*(1+L58/100)</f>
        <v>0</v>
      </c>
      <c r="N58" s="232">
        <v>0</v>
      </c>
      <c r="O58" s="232">
        <f>ROUND(E58*N58,2)</f>
        <v>0</v>
      </c>
      <c r="P58" s="232">
        <v>0</v>
      </c>
      <c r="Q58" s="232">
        <f>ROUND(E58*P58,2)</f>
        <v>0</v>
      </c>
      <c r="R58" s="232"/>
      <c r="S58" s="232" t="s">
        <v>110</v>
      </c>
      <c r="T58" s="232" t="s">
        <v>110</v>
      </c>
      <c r="U58" s="232">
        <v>0.02</v>
      </c>
      <c r="V58" s="232">
        <f>ROUND(E58*U58,2)</f>
        <v>2.11</v>
      </c>
      <c r="W58" s="232"/>
      <c r="X58" s="232" t="s">
        <v>111</v>
      </c>
      <c r="Y58" s="213"/>
      <c r="Z58" s="213"/>
      <c r="AA58" s="213"/>
      <c r="AB58" s="213"/>
      <c r="AC58" s="213"/>
      <c r="AD58" s="213"/>
      <c r="AE58" s="213"/>
      <c r="AF58" s="213"/>
      <c r="AG58" s="213" t="s">
        <v>126</v>
      </c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1" x14ac:dyDescent="0.2">
      <c r="A59" s="230"/>
      <c r="B59" s="231"/>
      <c r="C59" s="260" t="s">
        <v>386</v>
      </c>
      <c r="D59" s="233"/>
      <c r="E59" s="234">
        <v>105.6</v>
      </c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13"/>
      <c r="Z59" s="213"/>
      <c r="AA59" s="213"/>
      <c r="AB59" s="213"/>
      <c r="AC59" s="213"/>
      <c r="AD59" s="213"/>
      <c r="AE59" s="213"/>
      <c r="AF59" s="213"/>
      <c r="AG59" s="213" t="s">
        <v>114</v>
      </c>
      <c r="AH59" s="213">
        <v>5</v>
      </c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outlineLevel="1" x14ac:dyDescent="0.2">
      <c r="A60" s="242">
        <v>23</v>
      </c>
      <c r="B60" s="243" t="s">
        <v>189</v>
      </c>
      <c r="C60" s="259" t="s">
        <v>190</v>
      </c>
      <c r="D60" s="244" t="s">
        <v>191</v>
      </c>
      <c r="E60" s="245">
        <v>174.72</v>
      </c>
      <c r="F60" s="246">
        <f>H60+J60</f>
        <v>0</v>
      </c>
      <c r="G60" s="246">
        <f>ROUND(E60*F60,2)</f>
        <v>0</v>
      </c>
      <c r="H60" s="247"/>
      <c r="I60" s="246">
        <f>ROUND(E60*H60,2)</f>
        <v>0</v>
      </c>
      <c r="J60" s="247"/>
      <c r="K60" s="248">
        <f>ROUND(E60*J60,2)</f>
        <v>0</v>
      </c>
      <c r="L60" s="232">
        <v>21</v>
      </c>
      <c r="M60" s="232">
        <f>G60*(1+L60/100)</f>
        <v>0</v>
      </c>
      <c r="N60" s="232">
        <v>0</v>
      </c>
      <c r="O60" s="232">
        <f>ROUND(E60*N60,2)</f>
        <v>0</v>
      </c>
      <c r="P60" s="232">
        <v>0</v>
      </c>
      <c r="Q60" s="232">
        <f>ROUND(E60*P60,2)</f>
        <v>0</v>
      </c>
      <c r="R60" s="232"/>
      <c r="S60" s="232" t="s">
        <v>110</v>
      </c>
      <c r="T60" s="232" t="s">
        <v>110</v>
      </c>
      <c r="U60" s="232">
        <v>0</v>
      </c>
      <c r="V60" s="232">
        <f>ROUND(E60*U60,2)</f>
        <v>0</v>
      </c>
      <c r="W60" s="232"/>
      <c r="X60" s="232" t="s">
        <v>111</v>
      </c>
      <c r="Y60" s="213"/>
      <c r="Z60" s="213"/>
      <c r="AA60" s="213"/>
      <c r="AB60" s="213"/>
      <c r="AC60" s="213"/>
      <c r="AD60" s="213"/>
      <c r="AE60" s="213"/>
      <c r="AF60" s="213"/>
      <c r="AG60" s="213" t="s">
        <v>112</v>
      </c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outlineLevel="1" x14ac:dyDescent="0.2">
      <c r="A61" s="230"/>
      <c r="B61" s="231"/>
      <c r="C61" s="260" t="s">
        <v>387</v>
      </c>
      <c r="D61" s="233"/>
      <c r="E61" s="234">
        <v>174.72</v>
      </c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13"/>
      <c r="Z61" s="213"/>
      <c r="AA61" s="213"/>
      <c r="AB61" s="213"/>
      <c r="AC61" s="213"/>
      <c r="AD61" s="213"/>
      <c r="AE61" s="213"/>
      <c r="AF61" s="213"/>
      <c r="AG61" s="213" t="s">
        <v>114</v>
      </c>
      <c r="AH61" s="213">
        <v>5</v>
      </c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outlineLevel="1" x14ac:dyDescent="0.2">
      <c r="A62" s="242">
        <v>24</v>
      </c>
      <c r="B62" s="243" t="s">
        <v>388</v>
      </c>
      <c r="C62" s="259" t="s">
        <v>389</v>
      </c>
      <c r="D62" s="244" t="s">
        <v>390</v>
      </c>
      <c r="E62" s="245">
        <v>50</v>
      </c>
      <c r="F62" s="246">
        <f>H62+J62</f>
        <v>0</v>
      </c>
      <c r="G62" s="246">
        <f>ROUND(E62*F62,2)</f>
        <v>0</v>
      </c>
      <c r="H62" s="247"/>
      <c r="I62" s="246">
        <f>ROUND(E62*H62,2)</f>
        <v>0</v>
      </c>
      <c r="J62" s="247"/>
      <c r="K62" s="248">
        <f>ROUND(E62*J62,2)</f>
        <v>0</v>
      </c>
      <c r="L62" s="232">
        <v>21</v>
      </c>
      <c r="M62" s="232">
        <f>G62*(1+L62/100)</f>
        <v>0</v>
      </c>
      <c r="N62" s="232">
        <v>1E-3</v>
      </c>
      <c r="O62" s="232">
        <f>ROUND(E62*N62,2)</f>
        <v>0.05</v>
      </c>
      <c r="P62" s="232">
        <v>0</v>
      </c>
      <c r="Q62" s="232">
        <f>ROUND(E62*P62,2)</f>
        <v>0</v>
      </c>
      <c r="R62" s="232" t="s">
        <v>195</v>
      </c>
      <c r="S62" s="232" t="s">
        <v>110</v>
      </c>
      <c r="T62" s="232" t="s">
        <v>110</v>
      </c>
      <c r="U62" s="232">
        <v>0</v>
      </c>
      <c r="V62" s="232">
        <f>ROUND(E62*U62,2)</f>
        <v>0</v>
      </c>
      <c r="W62" s="232"/>
      <c r="X62" s="232" t="s">
        <v>196</v>
      </c>
      <c r="Y62" s="213"/>
      <c r="Z62" s="213"/>
      <c r="AA62" s="213"/>
      <c r="AB62" s="213"/>
      <c r="AC62" s="213"/>
      <c r="AD62" s="213"/>
      <c r="AE62" s="213"/>
      <c r="AF62" s="213"/>
      <c r="AG62" s="213" t="s">
        <v>197</v>
      </c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outlineLevel="1" x14ac:dyDescent="0.2">
      <c r="A63" s="230"/>
      <c r="B63" s="231"/>
      <c r="C63" s="260" t="s">
        <v>391</v>
      </c>
      <c r="D63" s="233"/>
      <c r="E63" s="234">
        <v>50</v>
      </c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13"/>
      <c r="Z63" s="213"/>
      <c r="AA63" s="213"/>
      <c r="AB63" s="213"/>
      <c r="AC63" s="213"/>
      <c r="AD63" s="213"/>
      <c r="AE63" s="213"/>
      <c r="AF63" s="213"/>
      <c r="AG63" s="213" t="s">
        <v>114</v>
      </c>
      <c r="AH63" s="213">
        <v>0</v>
      </c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1" x14ac:dyDescent="0.2">
      <c r="A64" s="242">
        <v>25</v>
      </c>
      <c r="B64" s="243" t="s">
        <v>193</v>
      </c>
      <c r="C64" s="259" t="s">
        <v>194</v>
      </c>
      <c r="D64" s="244" t="s">
        <v>191</v>
      </c>
      <c r="E64" s="245">
        <v>134.4</v>
      </c>
      <c r="F64" s="246">
        <f>H64+J64</f>
        <v>0</v>
      </c>
      <c r="G64" s="246">
        <f>ROUND(E64*F64,2)</f>
        <v>0</v>
      </c>
      <c r="H64" s="247"/>
      <c r="I64" s="246">
        <f>ROUND(E64*H64,2)</f>
        <v>0</v>
      </c>
      <c r="J64" s="247"/>
      <c r="K64" s="248">
        <f>ROUND(E64*J64,2)</f>
        <v>0</v>
      </c>
      <c r="L64" s="232">
        <v>21</v>
      </c>
      <c r="M64" s="232">
        <f>G64*(1+L64/100)</f>
        <v>0</v>
      </c>
      <c r="N64" s="232">
        <v>1</v>
      </c>
      <c r="O64" s="232">
        <f>ROUND(E64*N64,2)</f>
        <v>134.4</v>
      </c>
      <c r="P64" s="232">
        <v>0</v>
      </c>
      <c r="Q64" s="232">
        <f>ROUND(E64*P64,2)</f>
        <v>0</v>
      </c>
      <c r="R64" s="232" t="s">
        <v>195</v>
      </c>
      <c r="S64" s="232" t="s">
        <v>110</v>
      </c>
      <c r="T64" s="232" t="s">
        <v>110</v>
      </c>
      <c r="U64" s="232">
        <v>0</v>
      </c>
      <c r="V64" s="232">
        <f>ROUND(E64*U64,2)</f>
        <v>0</v>
      </c>
      <c r="W64" s="232"/>
      <c r="X64" s="232" t="s">
        <v>196</v>
      </c>
      <c r="Y64" s="213"/>
      <c r="Z64" s="213"/>
      <c r="AA64" s="213"/>
      <c r="AB64" s="213"/>
      <c r="AC64" s="213"/>
      <c r="AD64" s="213"/>
      <c r="AE64" s="213"/>
      <c r="AF64" s="213"/>
      <c r="AG64" s="213" t="s">
        <v>197</v>
      </c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1" x14ac:dyDescent="0.2">
      <c r="A65" s="230"/>
      <c r="B65" s="231"/>
      <c r="C65" s="260" t="s">
        <v>392</v>
      </c>
      <c r="D65" s="233"/>
      <c r="E65" s="234">
        <v>134.4</v>
      </c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13"/>
      <c r="Z65" s="213"/>
      <c r="AA65" s="213"/>
      <c r="AB65" s="213"/>
      <c r="AC65" s="213"/>
      <c r="AD65" s="213"/>
      <c r="AE65" s="213"/>
      <c r="AF65" s="213"/>
      <c r="AG65" s="213" t="s">
        <v>114</v>
      </c>
      <c r="AH65" s="213">
        <v>5</v>
      </c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outlineLevel="1" x14ac:dyDescent="0.2">
      <c r="A66" s="242">
        <v>26</v>
      </c>
      <c r="B66" s="243" t="s">
        <v>199</v>
      </c>
      <c r="C66" s="259" t="s">
        <v>200</v>
      </c>
      <c r="D66" s="244" t="s">
        <v>191</v>
      </c>
      <c r="E66" s="245">
        <v>81.12</v>
      </c>
      <c r="F66" s="246">
        <f>H66+J66</f>
        <v>0</v>
      </c>
      <c r="G66" s="246">
        <f>ROUND(E66*F66,2)</f>
        <v>0</v>
      </c>
      <c r="H66" s="247"/>
      <c r="I66" s="246">
        <f>ROUND(E66*H66,2)</f>
        <v>0</v>
      </c>
      <c r="J66" s="247"/>
      <c r="K66" s="248">
        <f>ROUND(E66*J66,2)</f>
        <v>0</v>
      </c>
      <c r="L66" s="232">
        <v>21</v>
      </c>
      <c r="M66" s="232">
        <f>G66*(1+L66/100)</f>
        <v>0</v>
      </c>
      <c r="N66" s="232">
        <v>1</v>
      </c>
      <c r="O66" s="232">
        <f>ROUND(E66*N66,2)</f>
        <v>81.12</v>
      </c>
      <c r="P66" s="232">
        <v>0</v>
      </c>
      <c r="Q66" s="232">
        <f>ROUND(E66*P66,2)</f>
        <v>0</v>
      </c>
      <c r="R66" s="232" t="s">
        <v>195</v>
      </c>
      <c r="S66" s="232" t="s">
        <v>110</v>
      </c>
      <c r="T66" s="232" t="s">
        <v>110</v>
      </c>
      <c r="U66" s="232">
        <v>0</v>
      </c>
      <c r="V66" s="232">
        <f>ROUND(E66*U66,2)</f>
        <v>0</v>
      </c>
      <c r="W66" s="232"/>
      <c r="X66" s="232" t="s">
        <v>196</v>
      </c>
      <c r="Y66" s="213"/>
      <c r="Z66" s="213"/>
      <c r="AA66" s="213"/>
      <c r="AB66" s="213"/>
      <c r="AC66" s="213"/>
      <c r="AD66" s="213"/>
      <c r="AE66" s="213"/>
      <c r="AF66" s="213"/>
      <c r="AG66" s="213" t="s">
        <v>197</v>
      </c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1" x14ac:dyDescent="0.2">
      <c r="A67" s="230"/>
      <c r="B67" s="231"/>
      <c r="C67" s="260" t="s">
        <v>393</v>
      </c>
      <c r="D67" s="233"/>
      <c r="E67" s="234">
        <v>81.12</v>
      </c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13"/>
      <c r="Z67" s="213"/>
      <c r="AA67" s="213"/>
      <c r="AB67" s="213"/>
      <c r="AC67" s="213"/>
      <c r="AD67" s="213"/>
      <c r="AE67" s="213"/>
      <c r="AF67" s="213"/>
      <c r="AG67" s="213" t="s">
        <v>114</v>
      </c>
      <c r="AH67" s="213">
        <v>0</v>
      </c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x14ac:dyDescent="0.2">
      <c r="A68" s="236" t="s">
        <v>105</v>
      </c>
      <c r="B68" s="237" t="s">
        <v>57</v>
      </c>
      <c r="C68" s="258" t="s">
        <v>58</v>
      </c>
      <c r="D68" s="238"/>
      <c r="E68" s="239"/>
      <c r="F68" s="240"/>
      <c r="G68" s="240">
        <f>SUMIF(AG69:AG72,"&lt;&gt;NOR",G69:G72)</f>
        <v>0</v>
      </c>
      <c r="H68" s="240"/>
      <c r="I68" s="240">
        <f>SUM(I69:I72)</f>
        <v>0</v>
      </c>
      <c r="J68" s="240"/>
      <c r="K68" s="241">
        <f>SUM(K69:K72)</f>
        <v>0</v>
      </c>
      <c r="L68" s="235"/>
      <c r="M68" s="235">
        <f>SUM(M69:M72)</f>
        <v>0</v>
      </c>
      <c r="N68" s="235"/>
      <c r="O68" s="235">
        <f>SUM(O69:O72)</f>
        <v>0</v>
      </c>
      <c r="P68" s="235"/>
      <c r="Q68" s="235">
        <f>SUM(Q69:Q72)</f>
        <v>12.67</v>
      </c>
      <c r="R68" s="235"/>
      <c r="S68" s="235"/>
      <c r="T68" s="235"/>
      <c r="U68" s="235"/>
      <c r="V68" s="235">
        <f>SUM(V69:V72)</f>
        <v>18.940000000000001</v>
      </c>
      <c r="W68" s="235"/>
      <c r="X68" s="235"/>
      <c r="AG68" t="s">
        <v>106</v>
      </c>
    </row>
    <row r="69" spans="1:60" outlineLevel="1" x14ac:dyDescent="0.2">
      <c r="A69" s="242">
        <v>27</v>
      </c>
      <c r="B69" s="243" t="s">
        <v>394</v>
      </c>
      <c r="C69" s="259" t="s">
        <v>395</v>
      </c>
      <c r="D69" s="244" t="s">
        <v>152</v>
      </c>
      <c r="E69" s="245">
        <v>12.8</v>
      </c>
      <c r="F69" s="246">
        <f>H69+J69</f>
        <v>0</v>
      </c>
      <c r="G69" s="246">
        <f>ROUND(E69*F69,2)</f>
        <v>0</v>
      </c>
      <c r="H69" s="247"/>
      <c r="I69" s="246">
        <f>ROUND(E69*H69,2)</f>
        <v>0</v>
      </c>
      <c r="J69" s="247"/>
      <c r="K69" s="248">
        <f>ROUND(E69*J69,2)</f>
        <v>0</v>
      </c>
      <c r="L69" s="232">
        <v>21</v>
      </c>
      <c r="M69" s="232">
        <f>G69*(1+L69/100)</f>
        <v>0</v>
      </c>
      <c r="N69" s="232">
        <v>0</v>
      </c>
      <c r="O69" s="232">
        <f>ROUND(E69*N69,2)</f>
        <v>0</v>
      </c>
      <c r="P69" s="232">
        <v>0.44</v>
      </c>
      <c r="Q69" s="232">
        <f>ROUND(E69*P69,2)</f>
        <v>5.63</v>
      </c>
      <c r="R69" s="232"/>
      <c r="S69" s="232" t="s">
        <v>110</v>
      </c>
      <c r="T69" s="232" t="s">
        <v>110</v>
      </c>
      <c r="U69" s="232">
        <v>0.63</v>
      </c>
      <c r="V69" s="232">
        <f>ROUND(E69*U69,2)</f>
        <v>8.06</v>
      </c>
      <c r="W69" s="232"/>
      <c r="X69" s="232" t="s">
        <v>111</v>
      </c>
      <c r="Y69" s="213"/>
      <c r="Z69" s="213"/>
      <c r="AA69" s="213"/>
      <c r="AB69" s="213"/>
      <c r="AC69" s="213"/>
      <c r="AD69" s="213"/>
      <c r="AE69" s="213"/>
      <c r="AF69" s="213"/>
      <c r="AG69" s="213" t="s">
        <v>126</v>
      </c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1" x14ac:dyDescent="0.2">
      <c r="A70" s="230"/>
      <c r="B70" s="231"/>
      <c r="C70" s="260" t="s">
        <v>396</v>
      </c>
      <c r="D70" s="233"/>
      <c r="E70" s="234">
        <v>12.8</v>
      </c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13"/>
      <c r="Z70" s="213"/>
      <c r="AA70" s="213"/>
      <c r="AB70" s="213"/>
      <c r="AC70" s="213"/>
      <c r="AD70" s="213"/>
      <c r="AE70" s="213"/>
      <c r="AF70" s="213"/>
      <c r="AG70" s="213" t="s">
        <v>114</v>
      </c>
      <c r="AH70" s="213">
        <v>0</v>
      </c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1" x14ac:dyDescent="0.2">
      <c r="A71" s="242">
        <v>28</v>
      </c>
      <c r="B71" s="243" t="s">
        <v>206</v>
      </c>
      <c r="C71" s="259" t="s">
        <v>207</v>
      </c>
      <c r="D71" s="244" t="s">
        <v>152</v>
      </c>
      <c r="E71" s="245">
        <v>12.8</v>
      </c>
      <c r="F71" s="246">
        <f>H71+J71</f>
        <v>0</v>
      </c>
      <c r="G71" s="246">
        <f>ROUND(E71*F71,2)</f>
        <v>0</v>
      </c>
      <c r="H71" s="247"/>
      <c r="I71" s="246">
        <f>ROUND(E71*H71,2)</f>
        <v>0</v>
      </c>
      <c r="J71" s="247"/>
      <c r="K71" s="248">
        <f>ROUND(E71*J71,2)</f>
        <v>0</v>
      </c>
      <c r="L71" s="232">
        <v>21</v>
      </c>
      <c r="M71" s="232">
        <f>G71*(1+L71/100)</f>
        <v>0</v>
      </c>
      <c r="N71" s="232">
        <v>0</v>
      </c>
      <c r="O71" s="232">
        <f>ROUND(E71*N71,2)</f>
        <v>0</v>
      </c>
      <c r="P71" s="232">
        <v>0.55000000000000004</v>
      </c>
      <c r="Q71" s="232">
        <f>ROUND(E71*P71,2)</f>
        <v>7.04</v>
      </c>
      <c r="R71" s="232"/>
      <c r="S71" s="232" t="s">
        <v>110</v>
      </c>
      <c r="T71" s="232" t="s">
        <v>110</v>
      </c>
      <c r="U71" s="232">
        <v>0.85</v>
      </c>
      <c r="V71" s="232">
        <f>ROUND(E71*U71,2)</f>
        <v>10.88</v>
      </c>
      <c r="W71" s="232"/>
      <c r="X71" s="232" t="s">
        <v>111</v>
      </c>
      <c r="Y71" s="213"/>
      <c r="Z71" s="213"/>
      <c r="AA71" s="213"/>
      <c r="AB71" s="213"/>
      <c r="AC71" s="213"/>
      <c r="AD71" s="213"/>
      <c r="AE71" s="213"/>
      <c r="AF71" s="213"/>
      <c r="AG71" s="213" t="s">
        <v>126</v>
      </c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1" x14ac:dyDescent="0.2">
      <c r="A72" s="230"/>
      <c r="B72" s="231"/>
      <c r="C72" s="260" t="s">
        <v>397</v>
      </c>
      <c r="D72" s="233"/>
      <c r="E72" s="234">
        <v>12.8</v>
      </c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13"/>
      <c r="Z72" s="213"/>
      <c r="AA72" s="213"/>
      <c r="AB72" s="213"/>
      <c r="AC72" s="213"/>
      <c r="AD72" s="213"/>
      <c r="AE72" s="213"/>
      <c r="AF72" s="213"/>
      <c r="AG72" s="213" t="s">
        <v>114</v>
      </c>
      <c r="AH72" s="213">
        <v>5</v>
      </c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x14ac:dyDescent="0.2">
      <c r="A73" s="236" t="s">
        <v>105</v>
      </c>
      <c r="B73" s="237" t="s">
        <v>61</v>
      </c>
      <c r="C73" s="258" t="s">
        <v>62</v>
      </c>
      <c r="D73" s="238"/>
      <c r="E73" s="239"/>
      <c r="F73" s="240"/>
      <c r="G73" s="240">
        <f>SUMIF(AG74:AG75,"&lt;&gt;NOR",G74:G75)</f>
        <v>0</v>
      </c>
      <c r="H73" s="240"/>
      <c r="I73" s="240">
        <f>SUM(I74:I75)</f>
        <v>0</v>
      </c>
      <c r="J73" s="240"/>
      <c r="K73" s="241">
        <f>SUM(K74:K75)</f>
        <v>0</v>
      </c>
      <c r="L73" s="235"/>
      <c r="M73" s="235">
        <f>SUM(M74:M75)</f>
        <v>0</v>
      </c>
      <c r="N73" s="235"/>
      <c r="O73" s="235">
        <f>SUM(O74:O75)</f>
        <v>31.76</v>
      </c>
      <c r="P73" s="235"/>
      <c r="Q73" s="235">
        <f>SUM(Q74:Q75)</f>
        <v>0</v>
      </c>
      <c r="R73" s="235"/>
      <c r="S73" s="235"/>
      <c r="T73" s="235"/>
      <c r="U73" s="235"/>
      <c r="V73" s="235">
        <f>SUM(V74:V75)</f>
        <v>22.13</v>
      </c>
      <c r="W73" s="235"/>
      <c r="X73" s="235"/>
      <c r="AG73" t="s">
        <v>106</v>
      </c>
    </row>
    <row r="74" spans="1:60" outlineLevel="1" x14ac:dyDescent="0.2">
      <c r="A74" s="242">
        <v>29</v>
      </c>
      <c r="B74" s="243" t="s">
        <v>219</v>
      </c>
      <c r="C74" s="259" t="s">
        <v>220</v>
      </c>
      <c r="D74" s="244" t="s">
        <v>125</v>
      </c>
      <c r="E74" s="245">
        <v>16.8</v>
      </c>
      <c r="F74" s="246">
        <f>H74+J74</f>
        <v>0</v>
      </c>
      <c r="G74" s="246">
        <f>ROUND(E74*F74,2)</f>
        <v>0</v>
      </c>
      <c r="H74" s="247"/>
      <c r="I74" s="246">
        <f>ROUND(E74*H74,2)</f>
        <v>0</v>
      </c>
      <c r="J74" s="247"/>
      <c r="K74" s="248">
        <f>ROUND(E74*J74,2)</f>
        <v>0</v>
      </c>
      <c r="L74" s="232">
        <v>21</v>
      </c>
      <c r="M74" s="232">
        <f>G74*(1+L74/100)</f>
        <v>0</v>
      </c>
      <c r="N74" s="232">
        <v>1.8907700000000001</v>
      </c>
      <c r="O74" s="232">
        <f>ROUND(E74*N74,2)</f>
        <v>31.76</v>
      </c>
      <c r="P74" s="232">
        <v>0</v>
      </c>
      <c r="Q74" s="232">
        <f>ROUND(E74*P74,2)</f>
        <v>0</v>
      </c>
      <c r="R74" s="232"/>
      <c r="S74" s="232" t="s">
        <v>110</v>
      </c>
      <c r="T74" s="232" t="s">
        <v>110</v>
      </c>
      <c r="U74" s="232">
        <v>1.3169999999999999</v>
      </c>
      <c r="V74" s="232">
        <f>ROUND(E74*U74,2)</f>
        <v>22.13</v>
      </c>
      <c r="W74" s="232"/>
      <c r="X74" s="232" t="s">
        <v>111</v>
      </c>
      <c r="Y74" s="213"/>
      <c r="Z74" s="213"/>
      <c r="AA74" s="213"/>
      <c r="AB74" s="213"/>
      <c r="AC74" s="213"/>
      <c r="AD74" s="213"/>
      <c r="AE74" s="213"/>
      <c r="AF74" s="213"/>
      <c r="AG74" s="213" t="s">
        <v>126</v>
      </c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1" x14ac:dyDescent="0.2">
      <c r="A75" s="230"/>
      <c r="B75" s="231"/>
      <c r="C75" s="260" t="s">
        <v>398</v>
      </c>
      <c r="D75" s="233"/>
      <c r="E75" s="234">
        <v>16.8</v>
      </c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13"/>
      <c r="Z75" s="213"/>
      <c r="AA75" s="213"/>
      <c r="AB75" s="213"/>
      <c r="AC75" s="213"/>
      <c r="AD75" s="213"/>
      <c r="AE75" s="213"/>
      <c r="AF75" s="213"/>
      <c r="AG75" s="213" t="s">
        <v>114</v>
      </c>
      <c r="AH75" s="213">
        <v>0</v>
      </c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x14ac:dyDescent="0.2">
      <c r="A76" s="236" t="s">
        <v>105</v>
      </c>
      <c r="B76" s="237" t="s">
        <v>63</v>
      </c>
      <c r="C76" s="258" t="s">
        <v>64</v>
      </c>
      <c r="D76" s="238"/>
      <c r="E76" s="239"/>
      <c r="F76" s="240"/>
      <c r="G76" s="240">
        <f>SUMIF(AG77:AG80,"&lt;&gt;NOR",G77:G80)</f>
        <v>0</v>
      </c>
      <c r="H76" s="240"/>
      <c r="I76" s="240">
        <f>SUM(I77:I80)</f>
        <v>0</v>
      </c>
      <c r="J76" s="240"/>
      <c r="K76" s="241">
        <f>SUM(K77:K80)</f>
        <v>0</v>
      </c>
      <c r="L76" s="235"/>
      <c r="M76" s="235">
        <f>SUM(M77:M80)</f>
        <v>0</v>
      </c>
      <c r="N76" s="235"/>
      <c r="O76" s="235">
        <f>SUM(O77:O80)</f>
        <v>47.69</v>
      </c>
      <c r="P76" s="235"/>
      <c r="Q76" s="235">
        <f>SUM(Q77:Q80)</f>
        <v>0</v>
      </c>
      <c r="R76" s="235"/>
      <c r="S76" s="235"/>
      <c r="T76" s="235"/>
      <c r="U76" s="235"/>
      <c r="V76" s="235">
        <f>SUM(V77:V80)</f>
        <v>3.49</v>
      </c>
      <c r="W76" s="235"/>
      <c r="X76" s="235"/>
      <c r="AG76" t="s">
        <v>106</v>
      </c>
    </row>
    <row r="77" spans="1:60" outlineLevel="1" x14ac:dyDescent="0.2">
      <c r="A77" s="242">
        <v>30</v>
      </c>
      <c r="B77" s="243" t="s">
        <v>228</v>
      </c>
      <c r="C77" s="259" t="s">
        <v>229</v>
      </c>
      <c r="D77" s="244" t="s">
        <v>152</v>
      </c>
      <c r="E77" s="245">
        <v>62.4</v>
      </c>
      <c r="F77" s="246">
        <f>H77+J77</f>
        <v>0</v>
      </c>
      <c r="G77" s="246">
        <f>ROUND(E77*F77,2)</f>
        <v>0</v>
      </c>
      <c r="H77" s="247"/>
      <c r="I77" s="246">
        <f>ROUND(E77*H77,2)</f>
        <v>0</v>
      </c>
      <c r="J77" s="247"/>
      <c r="K77" s="248">
        <f>ROUND(E77*J77,2)</f>
        <v>0</v>
      </c>
      <c r="L77" s="232">
        <v>21</v>
      </c>
      <c r="M77" s="232">
        <f>G77*(1+L77/100)</f>
        <v>0</v>
      </c>
      <c r="N77" s="232">
        <v>0.38624999999999998</v>
      </c>
      <c r="O77" s="232">
        <f>ROUND(E77*N77,2)</f>
        <v>24.1</v>
      </c>
      <c r="P77" s="232">
        <v>0</v>
      </c>
      <c r="Q77" s="232">
        <f>ROUND(E77*P77,2)</f>
        <v>0</v>
      </c>
      <c r="R77" s="232"/>
      <c r="S77" s="232" t="s">
        <v>110</v>
      </c>
      <c r="T77" s="232" t="s">
        <v>110</v>
      </c>
      <c r="U77" s="232">
        <v>0.03</v>
      </c>
      <c r="V77" s="232">
        <f>ROUND(E77*U77,2)</f>
        <v>1.87</v>
      </c>
      <c r="W77" s="232"/>
      <c r="X77" s="232" t="s">
        <v>111</v>
      </c>
      <c r="Y77" s="213"/>
      <c r="Z77" s="213"/>
      <c r="AA77" s="213"/>
      <c r="AB77" s="213"/>
      <c r="AC77" s="213"/>
      <c r="AD77" s="213"/>
      <c r="AE77" s="213"/>
      <c r="AF77" s="213"/>
      <c r="AG77" s="213" t="s">
        <v>126</v>
      </c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1" x14ac:dyDescent="0.2">
      <c r="A78" s="230"/>
      <c r="B78" s="231"/>
      <c r="C78" s="260" t="s">
        <v>399</v>
      </c>
      <c r="D78" s="233"/>
      <c r="E78" s="234">
        <v>62.4</v>
      </c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13"/>
      <c r="Z78" s="213"/>
      <c r="AA78" s="213"/>
      <c r="AB78" s="213"/>
      <c r="AC78" s="213"/>
      <c r="AD78" s="213"/>
      <c r="AE78" s="213"/>
      <c r="AF78" s="213"/>
      <c r="AG78" s="213" t="s">
        <v>114</v>
      </c>
      <c r="AH78" s="213">
        <v>0</v>
      </c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outlineLevel="1" x14ac:dyDescent="0.2">
      <c r="A79" s="242">
        <v>31</v>
      </c>
      <c r="B79" s="243" t="s">
        <v>232</v>
      </c>
      <c r="C79" s="259" t="s">
        <v>233</v>
      </c>
      <c r="D79" s="244" t="s">
        <v>152</v>
      </c>
      <c r="E79" s="245">
        <v>62.4</v>
      </c>
      <c r="F79" s="246">
        <f>H79+J79</f>
        <v>0</v>
      </c>
      <c r="G79" s="246">
        <f>ROUND(E79*F79,2)</f>
        <v>0</v>
      </c>
      <c r="H79" s="247"/>
      <c r="I79" s="246">
        <f>ROUND(E79*H79,2)</f>
        <v>0</v>
      </c>
      <c r="J79" s="247"/>
      <c r="K79" s="248">
        <f>ROUND(E79*J79,2)</f>
        <v>0</v>
      </c>
      <c r="L79" s="232">
        <v>21</v>
      </c>
      <c r="M79" s="232">
        <f>G79*(1+L79/100)</f>
        <v>0</v>
      </c>
      <c r="N79" s="232">
        <v>0.378</v>
      </c>
      <c r="O79" s="232">
        <f>ROUND(E79*N79,2)</f>
        <v>23.59</v>
      </c>
      <c r="P79" s="232">
        <v>0</v>
      </c>
      <c r="Q79" s="232">
        <f>ROUND(E79*P79,2)</f>
        <v>0</v>
      </c>
      <c r="R79" s="232"/>
      <c r="S79" s="232" t="s">
        <v>110</v>
      </c>
      <c r="T79" s="232" t="s">
        <v>110</v>
      </c>
      <c r="U79" s="232">
        <v>2.5999999999999999E-2</v>
      </c>
      <c r="V79" s="232">
        <f>ROUND(E79*U79,2)</f>
        <v>1.62</v>
      </c>
      <c r="W79" s="232"/>
      <c r="X79" s="232" t="s">
        <v>111</v>
      </c>
      <c r="Y79" s="213"/>
      <c r="Z79" s="213"/>
      <c r="AA79" s="213"/>
      <c r="AB79" s="213"/>
      <c r="AC79" s="213"/>
      <c r="AD79" s="213"/>
      <c r="AE79" s="213"/>
      <c r="AF79" s="213"/>
      <c r="AG79" s="213" t="s">
        <v>126</v>
      </c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1" x14ac:dyDescent="0.2">
      <c r="A80" s="230"/>
      <c r="B80" s="231"/>
      <c r="C80" s="260" t="s">
        <v>400</v>
      </c>
      <c r="D80" s="233"/>
      <c r="E80" s="234">
        <v>62.4</v>
      </c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13"/>
      <c r="Z80" s="213"/>
      <c r="AA80" s="213"/>
      <c r="AB80" s="213"/>
      <c r="AC80" s="213"/>
      <c r="AD80" s="213"/>
      <c r="AE80" s="213"/>
      <c r="AF80" s="213"/>
      <c r="AG80" s="213" t="s">
        <v>114</v>
      </c>
      <c r="AH80" s="213">
        <v>5</v>
      </c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x14ac:dyDescent="0.2">
      <c r="A81" s="236" t="s">
        <v>105</v>
      </c>
      <c r="B81" s="237" t="s">
        <v>65</v>
      </c>
      <c r="C81" s="258" t="s">
        <v>66</v>
      </c>
      <c r="D81" s="238"/>
      <c r="E81" s="239"/>
      <c r="F81" s="240"/>
      <c r="G81" s="240">
        <f>SUMIF(AG82:AG89,"&lt;&gt;NOR",G82:G89)</f>
        <v>0</v>
      </c>
      <c r="H81" s="240"/>
      <c r="I81" s="240">
        <f>SUM(I82:I89)</f>
        <v>0</v>
      </c>
      <c r="J81" s="240"/>
      <c r="K81" s="241">
        <f>SUM(K82:K89)</f>
        <v>0</v>
      </c>
      <c r="L81" s="235"/>
      <c r="M81" s="235">
        <f>SUM(M82:M89)</f>
        <v>0</v>
      </c>
      <c r="N81" s="235"/>
      <c r="O81" s="235">
        <f>SUM(O82:O89)</f>
        <v>0</v>
      </c>
      <c r="P81" s="235"/>
      <c r="Q81" s="235">
        <f>SUM(Q82:Q89)</f>
        <v>0</v>
      </c>
      <c r="R81" s="235"/>
      <c r="S81" s="235"/>
      <c r="T81" s="235"/>
      <c r="U81" s="235"/>
      <c r="V81" s="235">
        <f>SUM(V82:V89)</f>
        <v>96.11</v>
      </c>
      <c r="W81" s="235"/>
      <c r="X81" s="235"/>
      <c r="AG81" t="s">
        <v>106</v>
      </c>
    </row>
    <row r="82" spans="1:60" outlineLevel="1" x14ac:dyDescent="0.2">
      <c r="A82" s="242">
        <v>32</v>
      </c>
      <c r="B82" s="243" t="s">
        <v>401</v>
      </c>
      <c r="C82" s="259" t="s">
        <v>402</v>
      </c>
      <c r="D82" s="244" t="s">
        <v>121</v>
      </c>
      <c r="E82" s="245">
        <v>211</v>
      </c>
      <c r="F82" s="246">
        <f>H82+J82</f>
        <v>0</v>
      </c>
      <c r="G82" s="246">
        <f>ROUND(E82*F82,2)</f>
        <v>0</v>
      </c>
      <c r="H82" s="247"/>
      <c r="I82" s="246">
        <f>ROUND(E82*H82,2)</f>
        <v>0</v>
      </c>
      <c r="J82" s="247"/>
      <c r="K82" s="248">
        <f>ROUND(E82*J82,2)</f>
        <v>0</v>
      </c>
      <c r="L82" s="232">
        <v>21</v>
      </c>
      <c r="M82" s="232">
        <f>G82*(1+L82/100)</f>
        <v>0</v>
      </c>
      <c r="N82" s="232">
        <v>0</v>
      </c>
      <c r="O82" s="232">
        <f>ROUND(E82*N82,2)</f>
        <v>0</v>
      </c>
      <c r="P82" s="232">
        <v>0</v>
      </c>
      <c r="Q82" s="232">
        <f>ROUND(E82*P82,2)</f>
        <v>0</v>
      </c>
      <c r="R82" s="232"/>
      <c r="S82" s="232" t="s">
        <v>110</v>
      </c>
      <c r="T82" s="232" t="s">
        <v>110</v>
      </c>
      <c r="U82" s="232">
        <v>0.17199999999999999</v>
      </c>
      <c r="V82" s="232">
        <f>ROUND(E82*U82,2)</f>
        <v>36.29</v>
      </c>
      <c r="W82" s="232"/>
      <c r="X82" s="232" t="s">
        <v>111</v>
      </c>
      <c r="Y82" s="213"/>
      <c r="Z82" s="213"/>
      <c r="AA82" s="213"/>
      <c r="AB82" s="213"/>
      <c r="AC82" s="213"/>
      <c r="AD82" s="213"/>
      <c r="AE82" s="213"/>
      <c r="AF82" s="213"/>
      <c r="AG82" s="213" t="s">
        <v>126</v>
      </c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1" x14ac:dyDescent="0.2">
      <c r="A83" s="230"/>
      <c r="B83" s="231"/>
      <c r="C83" s="260" t="s">
        <v>403</v>
      </c>
      <c r="D83" s="233"/>
      <c r="E83" s="234">
        <v>211</v>
      </c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13"/>
      <c r="Z83" s="213"/>
      <c r="AA83" s="213"/>
      <c r="AB83" s="213"/>
      <c r="AC83" s="213"/>
      <c r="AD83" s="213"/>
      <c r="AE83" s="213"/>
      <c r="AF83" s="213"/>
      <c r="AG83" s="213" t="s">
        <v>114</v>
      </c>
      <c r="AH83" s="213">
        <v>0</v>
      </c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1" x14ac:dyDescent="0.2">
      <c r="A84" s="242">
        <v>33</v>
      </c>
      <c r="B84" s="243" t="s">
        <v>404</v>
      </c>
      <c r="C84" s="259" t="s">
        <v>405</v>
      </c>
      <c r="D84" s="244" t="s">
        <v>211</v>
      </c>
      <c r="E84" s="245">
        <v>22</v>
      </c>
      <c r="F84" s="246">
        <f>H84+J84</f>
        <v>0</v>
      </c>
      <c r="G84" s="246">
        <f>ROUND(E84*F84,2)</f>
        <v>0</v>
      </c>
      <c r="H84" s="247"/>
      <c r="I84" s="246">
        <f>ROUND(E84*H84,2)</f>
        <v>0</v>
      </c>
      <c r="J84" s="247"/>
      <c r="K84" s="248">
        <f>ROUND(E84*J84,2)</f>
        <v>0</v>
      </c>
      <c r="L84" s="232">
        <v>21</v>
      </c>
      <c r="M84" s="232">
        <f>G84*(1+L84/100)</f>
        <v>0</v>
      </c>
      <c r="N84" s="232">
        <v>0</v>
      </c>
      <c r="O84" s="232">
        <f>ROUND(E84*N84,2)</f>
        <v>0</v>
      </c>
      <c r="P84" s="232">
        <v>0</v>
      </c>
      <c r="Q84" s="232">
        <f>ROUND(E84*P84,2)</f>
        <v>0</v>
      </c>
      <c r="R84" s="232"/>
      <c r="S84" s="232" t="s">
        <v>110</v>
      </c>
      <c r="T84" s="232" t="s">
        <v>110</v>
      </c>
      <c r="U84" s="232">
        <v>0.28320000000000001</v>
      </c>
      <c r="V84" s="232">
        <f>ROUND(E84*U84,2)</f>
        <v>6.23</v>
      </c>
      <c r="W84" s="232"/>
      <c r="X84" s="232" t="s">
        <v>111</v>
      </c>
      <c r="Y84" s="213"/>
      <c r="Z84" s="213"/>
      <c r="AA84" s="213"/>
      <c r="AB84" s="213"/>
      <c r="AC84" s="213"/>
      <c r="AD84" s="213"/>
      <c r="AE84" s="213"/>
      <c r="AF84" s="213"/>
      <c r="AG84" s="213" t="s">
        <v>126</v>
      </c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outlineLevel="1" x14ac:dyDescent="0.2">
      <c r="A85" s="230"/>
      <c r="B85" s="231"/>
      <c r="C85" s="260" t="s">
        <v>406</v>
      </c>
      <c r="D85" s="233"/>
      <c r="E85" s="234">
        <v>22</v>
      </c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13"/>
      <c r="Z85" s="213"/>
      <c r="AA85" s="213"/>
      <c r="AB85" s="213"/>
      <c r="AC85" s="213"/>
      <c r="AD85" s="213"/>
      <c r="AE85" s="213"/>
      <c r="AF85" s="213"/>
      <c r="AG85" s="213" t="s">
        <v>114</v>
      </c>
      <c r="AH85" s="213">
        <v>0</v>
      </c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</row>
    <row r="86" spans="1:60" outlineLevel="1" x14ac:dyDescent="0.2">
      <c r="A86" s="242">
        <v>34</v>
      </c>
      <c r="B86" s="243" t="s">
        <v>407</v>
      </c>
      <c r="C86" s="259" t="s">
        <v>408</v>
      </c>
      <c r="D86" s="244" t="s">
        <v>121</v>
      </c>
      <c r="E86" s="245">
        <v>211</v>
      </c>
      <c r="F86" s="246">
        <f>H86+J86</f>
        <v>0</v>
      </c>
      <c r="G86" s="246">
        <f>ROUND(E86*F86,2)</f>
        <v>0</v>
      </c>
      <c r="H86" s="247"/>
      <c r="I86" s="246">
        <f>ROUND(E86*H86,2)</f>
        <v>0</v>
      </c>
      <c r="J86" s="247"/>
      <c r="K86" s="248">
        <f>ROUND(E86*J86,2)</f>
        <v>0</v>
      </c>
      <c r="L86" s="232">
        <v>21</v>
      </c>
      <c r="M86" s="232">
        <f>G86*(1+L86/100)</f>
        <v>0</v>
      </c>
      <c r="N86" s="232">
        <v>0</v>
      </c>
      <c r="O86" s="232">
        <f>ROUND(E86*N86,2)</f>
        <v>0</v>
      </c>
      <c r="P86" s="232">
        <v>0</v>
      </c>
      <c r="Q86" s="232">
        <f>ROUND(E86*P86,2)</f>
        <v>0</v>
      </c>
      <c r="R86" s="232"/>
      <c r="S86" s="232" t="s">
        <v>110</v>
      </c>
      <c r="T86" s="232" t="s">
        <v>110</v>
      </c>
      <c r="U86" s="232">
        <v>4.3999999999999997E-2</v>
      </c>
      <c r="V86" s="232">
        <f>ROUND(E86*U86,2)</f>
        <v>9.2799999999999994</v>
      </c>
      <c r="W86" s="232"/>
      <c r="X86" s="232" t="s">
        <v>111</v>
      </c>
      <c r="Y86" s="213"/>
      <c r="Z86" s="213"/>
      <c r="AA86" s="213"/>
      <c r="AB86" s="213"/>
      <c r="AC86" s="213"/>
      <c r="AD86" s="213"/>
      <c r="AE86" s="213"/>
      <c r="AF86" s="213"/>
      <c r="AG86" s="213" t="s">
        <v>126</v>
      </c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outlineLevel="1" x14ac:dyDescent="0.2">
      <c r="A87" s="230"/>
      <c r="B87" s="231"/>
      <c r="C87" s="260" t="s">
        <v>403</v>
      </c>
      <c r="D87" s="233"/>
      <c r="E87" s="234">
        <v>211</v>
      </c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13"/>
      <c r="Z87" s="213"/>
      <c r="AA87" s="213"/>
      <c r="AB87" s="213"/>
      <c r="AC87" s="213"/>
      <c r="AD87" s="213"/>
      <c r="AE87" s="213"/>
      <c r="AF87" s="213"/>
      <c r="AG87" s="213" t="s">
        <v>114</v>
      </c>
      <c r="AH87" s="213">
        <v>0</v>
      </c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outlineLevel="1" x14ac:dyDescent="0.2">
      <c r="A88" s="242">
        <v>35</v>
      </c>
      <c r="B88" s="243" t="s">
        <v>409</v>
      </c>
      <c r="C88" s="259" t="s">
        <v>410</v>
      </c>
      <c r="D88" s="244" t="s">
        <v>121</v>
      </c>
      <c r="E88" s="245">
        <v>211</v>
      </c>
      <c r="F88" s="246">
        <f>H88+J88</f>
        <v>0</v>
      </c>
      <c r="G88" s="246">
        <f>ROUND(E88*F88,2)</f>
        <v>0</v>
      </c>
      <c r="H88" s="247"/>
      <c r="I88" s="246">
        <f>ROUND(E88*H88,2)</f>
        <v>0</v>
      </c>
      <c r="J88" s="247"/>
      <c r="K88" s="248">
        <f>ROUND(E88*J88,2)</f>
        <v>0</v>
      </c>
      <c r="L88" s="232">
        <v>21</v>
      </c>
      <c r="M88" s="232">
        <f>G88*(1+L88/100)</f>
        <v>0</v>
      </c>
      <c r="N88" s="232">
        <v>0</v>
      </c>
      <c r="O88" s="232">
        <f>ROUND(E88*N88,2)</f>
        <v>0</v>
      </c>
      <c r="P88" s="232">
        <v>0</v>
      </c>
      <c r="Q88" s="232">
        <f>ROUND(E88*P88,2)</f>
        <v>0</v>
      </c>
      <c r="R88" s="232"/>
      <c r="S88" s="232" t="s">
        <v>110</v>
      </c>
      <c r="T88" s="232" t="s">
        <v>110</v>
      </c>
      <c r="U88" s="232">
        <v>0.21</v>
      </c>
      <c r="V88" s="232">
        <f>ROUND(E88*U88,2)</f>
        <v>44.31</v>
      </c>
      <c r="W88" s="232"/>
      <c r="X88" s="232" t="s">
        <v>111</v>
      </c>
      <c r="Y88" s="213"/>
      <c r="Z88" s="213"/>
      <c r="AA88" s="213"/>
      <c r="AB88" s="213"/>
      <c r="AC88" s="213"/>
      <c r="AD88" s="213"/>
      <c r="AE88" s="213"/>
      <c r="AF88" s="213"/>
      <c r="AG88" s="213" t="s">
        <v>126</v>
      </c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outlineLevel="1" x14ac:dyDescent="0.2">
      <c r="A89" s="230"/>
      <c r="B89" s="231"/>
      <c r="C89" s="260" t="s">
        <v>411</v>
      </c>
      <c r="D89" s="233"/>
      <c r="E89" s="234">
        <v>211</v>
      </c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13"/>
      <c r="Z89" s="213"/>
      <c r="AA89" s="213"/>
      <c r="AB89" s="213"/>
      <c r="AC89" s="213"/>
      <c r="AD89" s="213"/>
      <c r="AE89" s="213"/>
      <c r="AF89" s="213"/>
      <c r="AG89" s="213" t="s">
        <v>114</v>
      </c>
      <c r="AH89" s="213">
        <v>5</v>
      </c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x14ac:dyDescent="0.2">
      <c r="A90" s="236" t="s">
        <v>105</v>
      </c>
      <c r="B90" s="237" t="s">
        <v>67</v>
      </c>
      <c r="C90" s="258" t="s">
        <v>68</v>
      </c>
      <c r="D90" s="238"/>
      <c r="E90" s="239"/>
      <c r="F90" s="240"/>
      <c r="G90" s="240">
        <f>SUMIF(AG91:AG97,"&lt;&gt;NOR",G91:G97)</f>
        <v>0</v>
      </c>
      <c r="H90" s="240"/>
      <c r="I90" s="240">
        <f>SUM(I91:I97)</f>
        <v>0</v>
      </c>
      <c r="J90" s="240"/>
      <c r="K90" s="241">
        <f>SUM(K91:K97)</f>
        <v>0</v>
      </c>
      <c r="L90" s="235"/>
      <c r="M90" s="235">
        <f>SUM(M91:M97)</f>
        <v>0</v>
      </c>
      <c r="N90" s="235"/>
      <c r="O90" s="235">
        <f>SUM(O91:O97)</f>
        <v>0.33</v>
      </c>
      <c r="P90" s="235"/>
      <c r="Q90" s="235">
        <f>SUM(Q91:Q97)</f>
        <v>0</v>
      </c>
      <c r="R90" s="235"/>
      <c r="S90" s="235"/>
      <c r="T90" s="235"/>
      <c r="U90" s="235"/>
      <c r="V90" s="235">
        <f>SUM(V91:V97)</f>
        <v>0</v>
      </c>
      <c r="W90" s="235"/>
      <c r="X90" s="235"/>
      <c r="AG90" t="s">
        <v>106</v>
      </c>
    </row>
    <row r="91" spans="1:60" outlineLevel="1" x14ac:dyDescent="0.2">
      <c r="A91" s="242">
        <v>36</v>
      </c>
      <c r="B91" s="243" t="s">
        <v>412</v>
      </c>
      <c r="C91" s="259" t="s">
        <v>413</v>
      </c>
      <c r="D91" s="244" t="s">
        <v>121</v>
      </c>
      <c r="E91" s="245">
        <v>217.33</v>
      </c>
      <c r="F91" s="246">
        <f>H91+J91</f>
        <v>0</v>
      </c>
      <c r="G91" s="246">
        <f>ROUND(E91*F91,2)</f>
        <v>0</v>
      </c>
      <c r="H91" s="247"/>
      <c r="I91" s="246">
        <f>ROUND(E91*H91,2)</f>
        <v>0</v>
      </c>
      <c r="J91" s="247"/>
      <c r="K91" s="248">
        <f>ROUND(E91*J91,2)</f>
        <v>0</v>
      </c>
      <c r="L91" s="232">
        <v>21</v>
      </c>
      <c r="M91" s="232">
        <f>G91*(1+L91/100)</f>
        <v>0</v>
      </c>
      <c r="N91" s="232">
        <v>1.4599999999999999E-3</v>
      </c>
      <c r="O91" s="232">
        <f>ROUND(E91*N91,2)</f>
        <v>0.32</v>
      </c>
      <c r="P91" s="232">
        <v>0</v>
      </c>
      <c r="Q91" s="232">
        <f>ROUND(E91*P91,2)</f>
        <v>0</v>
      </c>
      <c r="R91" s="232" t="s">
        <v>195</v>
      </c>
      <c r="S91" s="232" t="s">
        <v>110</v>
      </c>
      <c r="T91" s="232" t="s">
        <v>110</v>
      </c>
      <c r="U91" s="232">
        <v>0</v>
      </c>
      <c r="V91" s="232">
        <f>ROUND(E91*U91,2)</f>
        <v>0</v>
      </c>
      <c r="W91" s="232"/>
      <c r="X91" s="232" t="s">
        <v>196</v>
      </c>
      <c r="Y91" s="213"/>
      <c r="Z91" s="213"/>
      <c r="AA91" s="213"/>
      <c r="AB91" s="213"/>
      <c r="AC91" s="213"/>
      <c r="AD91" s="213"/>
      <c r="AE91" s="213"/>
      <c r="AF91" s="213"/>
      <c r="AG91" s="213" t="s">
        <v>197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outlineLevel="1" x14ac:dyDescent="0.2">
      <c r="A92" s="230"/>
      <c r="B92" s="231"/>
      <c r="C92" s="260" t="s">
        <v>403</v>
      </c>
      <c r="D92" s="233"/>
      <c r="E92" s="234">
        <v>211</v>
      </c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13"/>
      <c r="Z92" s="213"/>
      <c r="AA92" s="213"/>
      <c r="AB92" s="213"/>
      <c r="AC92" s="213"/>
      <c r="AD92" s="213"/>
      <c r="AE92" s="213"/>
      <c r="AF92" s="213"/>
      <c r="AG92" s="213" t="s">
        <v>114</v>
      </c>
      <c r="AH92" s="213">
        <v>0</v>
      </c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outlineLevel="1" x14ac:dyDescent="0.2">
      <c r="A93" s="230"/>
      <c r="B93" s="231"/>
      <c r="C93" s="260" t="s">
        <v>414</v>
      </c>
      <c r="D93" s="233"/>
      <c r="E93" s="234">
        <v>6.33</v>
      </c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13"/>
      <c r="Z93" s="213"/>
      <c r="AA93" s="213"/>
      <c r="AB93" s="213"/>
      <c r="AC93" s="213"/>
      <c r="AD93" s="213"/>
      <c r="AE93" s="213"/>
      <c r="AF93" s="213"/>
      <c r="AG93" s="213" t="s">
        <v>114</v>
      </c>
      <c r="AH93" s="213">
        <v>0</v>
      </c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outlineLevel="1" x14ac:dyDescent="0.2">
      <c r="A94" s="242">
        <v>37</v>
      </c>
      <c r="B94" s="243" t="s">
        <v>415</v>
      </c>
      <c r="C94" s="259" t="s">
        <v>416</v>
      </c>
      <c r="D94" s="244" t="s">
        <v>211</v>
      </c>
      <c r="E94" s="245">
        <v>3</v>
      </c>
      <c r="F94" s="246">
        <f>H94+J94</f>
        <v>0</v>
      </c>
      <c r="G94" s="246">
        <f>ROUND(E94*F94,2)</f>
        <v>0</v>
      </c>
      <c r="H94" s="247"/>
      <c r="I94" s="246">
        <f>ROUND(E94*H94,2)</f>
        <v>0</v>
      </c>
      <c r="J94" s="247"/>
      <c r="K94" s="248">
        <f>ROUND(E94*J94,2)</f>
        <v>0</v>
      </c>
      <c r="L94" s="232">
        <v>21</v>
      </c>
      <c r="M94" s="232">
        <f>G94*(1+L94/100)</f>
        <v>0</v>
      </c>
      <c r="N94" s="232">
        <v>3.8000000000000002E-4</v>
      </c>
      <c r="O94" s="232">
        <f>ROUND(E94*N94,2)</f>
        <v>0</v>
      </c>
      <c r="P94" s="232">
        <v>0</v>
      </c>
      <c r="Q94" s="232">
        <f>ROUND(E94*P94,2)</f>
        <v>0</v>
      </c>
      <c r="R94" s="232" t="s">
        <v>195</v>
      </c>
      <c r="S94" s="232" t="s">
        <v>110</v>
      </c>
      <c r="T94" s="232" t="s">
        <v>110</v>
      </c>
      <c r="U94" s="232">
        <v>0</v>
      </c>
      <c r="V94" s="232">
        <f>ROUND(E94*U94,2)</f>
        <v>0</v>
      </c>
      <c r="W94" s="232"/>
      <c r="X94" s="232" t="s">
        <v>196</v>
      </c>
      <c r="Y94" s="213"/>
      <c r="Z94" s="213"/>
      <c r="AA94" s="213"/>
      <c r="AB94" s="213"/>
      <c r="AC94" s="213"/>
      <c r="AD94" s="213"/>
      <c r="AE94" s="213"/>
      <c r="AF94" s="213"/>
      <c r="AG94" s="213" t="s">
        <v>197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outlineLevel="1" x14ac:dyDescent="0.2">
      <c r="A95" s="230"/>
      <c r="B95" s="231"/>
      <c r="C95" s="260" t="s">
        <v>278</v>
      </c>
      <c r="D95" s="233"/>
      <c r="E95" s="234">
        <v>3</v>
      </c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13"/>
      <c r="Z95" s="213"/>
      <c r="AA95" s="213"/>
      <c r="AB95" s="213"/>
      <c r="AC95" s="213"/>
      <c r="AD95" s="213"/>
      <c r="AE95" s="213"/>
      <c r="AF95" s="213"/>
      <c r="AG95" s="213" t="s">
        <v>114</v>
      </c>
      <c r="AH95" s="213">
        <v>0</v>
      </c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ht="22.5" outlineLevel="1" x14ac:dyDescent="0.2">
      <c r="A96" s="242">
        <v>38</v>
      </c>
      <c r="B96" s="243" t="s">
        <v>417</v>
      </c>
      <c r="C96" s="259" t="s">
        <v>418</v>
      </c>
      <c r="D96" s="244" t="s">
        <v>211</v>
      </c>
      <c r="E96" s="245">
        <v>3</v>
      </c>
      <c r="F96" s="246">
        <f>H96+J96</f>
        <v>0</v>
      </c>
      <c r="G96" s="246">
        <f>ROUND(E96*F96,2)</f>
        <v>0</v>
      </c>
      <c r="H96" s="247"/>
      <c r="I96" s="246">
        <f>ROUND(E96*H96,2)</f>
        <v>0</v>
      </c>
      <c r="J96" s="247"/>
      <c r="K96" s="248">
        <f>ROUND(E96*J96,2)</f>
        <v>0</v>
      </c>
      <c r="L96" s="232">
        <v>21</v>
      </c>
      <c r="M96" s="232">
        <f>G96*(1+L96/100)</f>
        <v>0</v>
      </c>
      <c r="N96" s="232">
        <v>3.8800000000000002E-3</v>
      </c>
      <c r="O96" s="232">
        <f>ROUND(E96*N96,2)</f>
        <v>0.01</v>
      </c>
      <c r="P96" s="232">
        <v>0</v>
      </c>
      <c r="Q96" s="232">
        <f>ROUND(E96*P96,2)</f>
        <v>0</v>
      </c>
      <c r="R96" s="232" t="s">
        <v>195</v>
      </c>
      <c r="S96" s="232" t="s">
        <v>110</v>
      </c>
      <c r="T96" s="232" t="s">
        <v>110</v>
      </c>
      <c r="U96" s="232">
        <v>0</v>
      </c>
      <c r="V96" s="232">
        <f>ROUND(E96*U96,2)</f>
        <v>0</v>
      </c>
      <c r="W96" s="232"/>
      <c r="X96" s="232" t="s">
        <v>196</v>
      </c>
      <c r="Y96" s="213"/>
      <c r="Z96" s="213"/>
      <c r="AA96" s="213"/>
      <c r="AB96" s="213"/>
      <c r="AC96" s="213"/>
      <c r="AD96" s="213"/>
      <c r="AE96" s="213"/>
      <c r="AF96" s="213"/>
      <c r="AG96" s="213" t="s">
        <v>197</v>
      </c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213"/>
      <c r="BH96" s="213"/>
    </row>
    <row r="97" spans="1:60" outlineLevel="1" x14ac:dyDescent="0.2">
      <c r="A97" s="230"/>
      <c r="B97" s="231"/>
      <c r="C97" s="260" t="s">
        <v>278</v>
      </c>
      <c r="D97" s="233"/>
      <c r="E97" s="234">
        <v>3</v>
      </c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13"/>
      <c r="Z97" s="213"/>
      <c r="AA97" s="213"/>
      <c r="AB97" s="213"/>
      <c r="AC97" s="213"/>
      <c r="AD97" s="213"/>
      <c r="AE97" s="213"/>
      <c r="AF97" s="213"/>
      <c r="AG97" s="213" t="s">
        <v>114</v>
      </c>
      <c r="AH97" s="213">
        <v>0</v>
      </c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x14ac:dyDescent="0.2">
      <c r="A98" s="236" t="s">
        <v>105</v>
      </c>
      <c r="B98" s="237" t="s">
        <v>69</v>
      </c>
      <c r="C98" s="258" t="s">
        <v>70</v>
      </c>
      <c r="D98" s="238"/>
      <c r="E98" s="239"/>
      <c r="F98" s="240"/>
      <c r="G98" s="240">
        <f>SUMIF(AG99:AG128,"&lt;&gt;NOR",G99:G128)</f>
        <v>0</v>
      </c>
      <c r="H98" s="240"/>
      <c r="I98" s="240">
        <f>SUM(I99:I128)</f>
        <v>0</v>
      </c>
      <c r="J98" s="240"/>
      <c r="K98" s="241">
        <f>SUM(K99:K128)</f>
        <v>0</v>
      </c>
      <c r="L98" s="235"/>
      <c r="M98" s="235">
        <f>SUM(M99:M128)</f>
        <v>0</v>
      </c>
      <c r="N98" s="235"/>
      <c r="O98" s="235">
        <f>SUM(O99:O128)</f>
        <v>1.1600000000000001</v>
      </c>
      <c r="P98" s="235"/>
      <c r="Q98" s="235">
        <f>SUM(Q99:Q128)</f>
        <v>0</v>
      </c>
      <c r="R98" s="235"/>
      <c r="S98" s="235"/>
      <c r="T98" s="235"/>
      <c r="U98" s="235"/>
      <c r="V98" s="235">
        <f>SUM(V99:V128)</f>
        <v>11.01</v>
      </c>
      <c r="W98" s="235"/>
      <c r="X98" s="235"/>
      <c r="AG98" t="s">
        <v>106</v>
      </c>
    </row>
    <row r="99" spans="1:60" outlineLevel="1" x14ac:dyDescent="0.2">
      <c r="A99" s="242">
        <v>39</v>
      </c>
      <c r="B99" s="243" t="s">
        <v>419</v>
      </c>
      <c r="C99" s="259" t="s">
        <v>420</v>
      </c>
      <c r="D99" s="244" t="s">
        <v>211</v>
      </c>
      <c r="E99" s="245">
        <v>3</v>
      </c>
      <c r="F99" s="246">
        <f>H99+J99</f>
        <v>0</v>
      </c>
      <c r="G99" s="246">
        <f>ROUND(E99*F99,2)</f>
        <v>0</v>
      </c>
      <c r="H99" s="247"/>
      <c r="I99" s="246">
        <f>ROUND(E99*H99,2)</f>
        <v>0</v>
      </c>
      <c r="J99" s="247"/>
      <c r="K99" s="248">
        <f>ROUND(E99*J99,2)</f>
        <v>0</v>
      </c>
      <c r="L99" s="232">
        <v>21</v>
      </c>
      <c r="M99" s="232">
        <f>G99*(1+L99/100)</f>
        <v>0</v>
      </c>
      <c r="N99" s="232">
        <v>2.2000000000000001E-4</v>
      </c>
      <c r="O99" s="232">
        <f>ROUND(E99*N99,2)</f>
        <v>0</v>
      </c>
      <c r="P99" s="232">
        <v>0</v>
      </c>
      <c r="Q99" s="232">
        <f>ROUND(E99*P99,2)</f>
        <v>0</v>
      </c>
      <c r="R99" s="232"/>
      <c r="S99" s="232" t="s">
        <v>110</v>
      </c>
      <c r="T99" s="232" t="s">
        <v>110</v>
      </c>
      <c r="U99" s="232">
        <v>1.55</v>
      </c>
      <c r="V99" s="232">
        <f>ROUND(E99*U99,2)</f>
        <v>4.6500000000000004</v>
      </c>
      <c r="W99" s="232"/>
      <c r="X99" s="232" t="s">
        <v>111</v>
      </c>
      <c r="Y99" s="213"/>
      <c r="Z99" s="213"/>
      <c r="AA99" s="213"/>
      <c r="AB99" s="213"/>
      <c r="AC99" s="213"/>
      <c r="AD99" s="213"/>
      <c r="AE99" s="213"/>
      <c r="AF99" s="213"/>
      <c r="AG99" s="213" t="s">
        <v>126</v>
      </c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outlineLevel="1" x14ac:dyDescent="0.2">
      <c r="A100" s="230"/>
      <c r="B100" s="231"/>
      <c r="C100" s="260" t="s">
        <v>278</v>
      </c>
      <c r="D100" s="233"/>
      <c r="E100" s="234">
        <v>3</v>
      </c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13"/>
      <c r="Z100" s="213"/>
      <c r="AA100" s="213"/>
      <c r="AB100" s="213"/>
      <c r="AC100" s="213"/>
      <c r="AD100" s="213"/>
      <c r="AE100" s="213"/>
      <c r="AF100" s="213"/>
      <c r="AG100" s="213" t="s">
        <v>114</v>
      </c>
      <c r="AH100" s="213">
        <v>0</v>
      </c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1" x14ac:dyDescent="0.2">
      <c r="A101" s="242">
        <v>40</v>
      </c>
      <c r="B101" s="243" t="s">
        <v>421</v>
      </c>
      <c r="C101" s="259" t="s">
        <v>422</v>
      </c>
      <c r="D101" s="244" t="s">
        <v>211</v>
      </c>
      <c r="E101" s="245">
        <v>2</v>
      </c>
      <c r="F101" s="246">
        <f>H101+J101</f>
        <v>0</v>
      </c>
      <c r="G101" s="246">
        <f>ROUND(E101*F101,2)</f>
        <v>0</v>
      </c>
      <c r="H101" s="247"/>
      <c r="I101" s="246">
        <f>ROUND(E101*H101,2)</f>
        <v>0</v>
      </c>
      <c r="J101" s="247"/>
      <c r="K101" s="248">
        <f>ROUND(E101*J101,2)</f>
        <v>0</v>
      </c>
      <c r="L101" s="232">
        <v>21</v>
      </c>
      <c r="M101" s="232">
        <f>G101*(1+L101/100)</f>
        <v>0</v>
      </c>
      <c r="N101" s="232">
        <v>1.1E-4</v>
      </c>
      <c r="O101" s="232">
        <f>ROUND(E101*N101,2)</f>
        <v>0</v>
      </c>
      <c r="P101" s="232">
        <v>0</v>
      </c>
      <c r="Q101" s="232">
        <f>ROUND(E101*P101,2)</f>
        <v>0</v>
      </c>
      <c r="R101" s="232"/>
      <c r="S101" s="232" t="s">
        <v>110</v>
      </c>
      <c r="T101" s="232" t="s">
        <v>110</v>
      </c>
      <c r="U101" s="232">
        <v>0.71</v>
      </c>
      <c r="V101" s="232">
        <f>ROUND(E101*U101,2)</f>
        <v>1.42</v>
      </c>
      <c r="W101" s="232"/>
      <c r="X101" s="232" t="s">
        <v>111</v>
      </c>
      <c r="Y101" s="213"/>
      <c r="Z101" s="213"/>
      <c r="AA101" s="213"/>
      <c r="AB101" s="213"/>
      <c r="AC101" s="213"/>
      <c r="AD101" s="213"/>
      <c r="AE101" s="213"/>
      <c r="AF101" s="213"/>
      <c r="AG101" s="213" t="s">
        <v>126</v>
      </c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outlineLevel="1" x14ac:dyDescent="0.2">
      <c r="A102" s="230"/>
      <c r="B102" s="231"/>
      <c r="C102" s="260" t="s">
        <v>253</v>
      </c>
      <c r="D102" s="233"/>
      <c r="E102" s="234">
        <v>2</v>
      </c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13"/>
      <c r="Z102" s="213"/>
      <c r="AA102" s="213"/>
      <c r="AB102" s="213"/>
      <c r="AC102" s="213"/>
      <c r="AD102" s="213"/>
      <c r="AE102" s="213"/>
      <c r="AF102" s="213"/>
      <c r="AG102" s="213" t="s">
        <v>114</v>
      </c>
      <c r="AH102" s="213">
        <v>0</v>
      </c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outlineLevel="1" x14ac:dyDescent="0.2">
      <c r="A103" s="242">
        <v>41</v>
      </c>
      <c r="B103" s="243" t="s">
        <v>423</v>
      </c>
      <c r="C103" s="259" t="s">
        <v>424</v>
      </c>
      <c r="D103" s="244" t="s">
        <v>211</v>
      </c>
      <c r="E103" s="245">
        <v>3</v>
      </c>
      <c r="F103" s="246">
        <f>H103+J103</f>
        <v>0</v>
      </c>
      <c r="G103" s="246">
        <f>ROUND(E103*F103,2)</f>
        <v>0</v>
      </c>
      <c r="H103" s="247"/>
      <c r="I103" s="246">
        <f>ROUND(E103*H103,2)</f>
        <v>0</v>
      </c>
      <c r="J103" s="247"/>
      <c r="K103" s="248">
        <f>ROUND(E103*J103,2)</f>
        <v>0</v>
      </c>
      <c r="L103" s="232">
        <v>21</v>
      </c>
      <c r="M103" s="232">
        <f>G103*(1+L103/100)</f>
        <v>0</v>
      </c>
      <c r="N103" s="232">
        <v>0.11178</v>
      </c>
      <c r="O103" s="232">
        <f>ROUND(E103*N103,2)</f>
        <v>0.34</v>
      </c>
      <c r="P103" s="232">
        <v>0</v>
      </c>
      <c r="Q103" s="232">
        <f>ROUND(E103*P103,2)</f>
        <v>0</v>
      </c>
      <c r="R103" s="232"/>
      <c r="S103" s="232" t="s">
        <v>110</v>
      </c>
      <c r="T103" s="232" t="s">
        <v>110</v>
      </c>
      <c r="U103" s="232">
        <v>0.86</v>
      </c>
      <c r="V103" s="232">
        <f>ROUND(E103*U103,2)</f>
        <v>2.58</v>
      </c>
      <c r="W103" s="232"/>
      <c r="X103" s="232" t="s">
        <v>111</v>
      </c>
      <c r="Y103" s="213"/>
      <c r="Z103" s="213"/>
      <c r="AA103" s="213"/>
      <c r="AB103" s="213"/>
      <c r="AC103" s="213"/>
      <c r="AD103" s="213"/>
      <c r="AE103" s="213"/>
      <c r="AF103" s="213"/>
      <c r="AG103" s="213" t="s">
        <v>126</v>
      </c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outlineLevel="1" x14ac:dyDescent="0.2">
      <c r="A104" s="230"/>
      <c r="B104" s="231"/>
      <c r="C104" s="260" t="s">
        <v>425</v>
      </c>
      <c r="D104" s="233"/>
      <c r="E104" s="234">
        <v>3</v>
      </c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13"/>
      <c r="Z104" s="213"/>
      <c r="AA104" s="213"/>
      <c r="AB104" s="213"/>
      <c r="AC104" s="213"/>
      <c r="AD104" s="213"/>
      <c r="AE104" s="213"/>
      <c r="AF104" s="213"/>
      <c r="AG104" s="213" t="s">
        <v>114</v>
      </c>
      <c r="AH104" s="213">
        <v>0</v>
      </c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outlineLevel="1" x14ac:dyDescent="0.2">
      <c r="A105" s="242">
        <v>42</v>
      </c>
      <c r="B105" s="243" t="s">
        <v>426</v>
      </c>
      <c r="C105" s="259" t="s">
        <v>427</v>
      </c>
      <c r="D105" s="244" t="s">
        <v>211</v>
      </c>
      <c r="E105" s="245">
        <v>2</v>
      </c>
      <c r="F105" s="246">
        <f>H105+J105</f>
        <v>0</v>
      </c>
      <c r="G105" s="246">
        <f>ROUND(E105*F105,2)</f>
        <v>0</v>
      </c>
      <c r="H105" s="247"/>
      <c r="I105" s="246">
        <f>ROUND(E105*H105,2)</f>
        <v>0</v>
      </c>
      <c r="J105" s="247"/>
      <c r="K105" s="248">
        <f>ROUND(E105*J105,2)</f>
        <v>0</v>
      </c>
      <c r="L105" s="232">
        <v>21</v>
      </c>
      <c r="M105" s="232">
        <f>G105*(1+L105/100)</f>
        <v>0</v>
      </c>
      <c r="N105" s="232">
        <v>0.29823</v>
      </c>
      <c r="O105" s="232">
        <f>ROUND(E105*N105,2)</f>
        <v>0.6</v>
      </c>
      <c r="P105" s="232">
        <v>0</v>
      </c>
      <c r="Q105" s="232">
        <f>ROUND(E105*P105,2)</f>
        <v>0</v>
      </c>
      <c r="R105" s="232"/>
      <c r="S105" s="232" t="s">
        <v>110</v>
      </c>
      <c r="T105" s="232" t="s">
        <v>110</v>
      </c>
      <c r="U105" s="232">
        <v>1.18</v>
      </c>
      <c r="V105" s="232">
        <f>ROUND(E105*U105,2)</f>
        <v>2.36</v>
      </c>
      <c r="W105" s="232"/>
      <c r="X105" s="232" t="s">
        <v>111</v>
      </c>
      <c r="Y105" s="213"/>
      <c r="Z105" s="213"/>
      <c r="AA105" s="213"/>
      <c r="AB105" s="213"/>
      <c r="AC105" s="213"/>
      <c r="AD105" s="213"/>
      <c r="AE105" s="213"/>
      <c r="AF105" s="213"/>
      <c r="AG105" s="213" t="s">
        <v>126</v>
      </c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outlineLevel="1" x14ac:dyDescent="0.2">
      <c r="A106" s="230"/>
      <c r="B106" s="231"/>
      <c r="C106" s="260" t="s">
        <v>428</v>
      </c>
      <c r="D106" s="233"/>
      <c r="E106" s="234">
        <v>2</v>
      </c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13"/>
      <c r="Z106" s="213"/>
      <c r="AA106" s="213"/>
      <c r="AB106" s="213"/>
      <c r="AC106" s="213"/>
      <c r="AD106" s="213"/>
      <c r="AE106" s="213"/>
      <c r="AF106" s="213"/>
      <c r="AG106" s="213" t="s">
        <v>114</v>
      </c>
      <c r="AH106" s="213">
        <v>0</v>
      </c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outlineLevel="1" x14ac:dyDescent="0.2">
      <c r="A107" s="242">
        <v>43</v>
      </c>
      <c r="B107" s="243" t="s">
        <v>429</v>
      </c>
      <c r="C107" s="259" t="s">
        <v>430</v>
      </c>
      <c r="D107" s="244" t="s">
        <v>211</v>
      </c>
      <c r="E107" s="245">
        <v>1</v>
      </c>
      <c r="F107" s="246">
        <f>H107+J107</f>
        <v>0</v>
      </c>
      <c r="G107" s="246">
        <f>ROUND(E107*F107,2)</f>
        <v>0</v>
      </c>
      <c r="H107" s="247"/>
      <c r="I107" s="246">
        <f>ROUND(E107*H107,2)</f>
        <v>0</v>
      </c>
      <c r="J107" s="247"/>
      <c r="K107" s="248">
        <f>ROUND(E107*J107,2)</f>
        <v>0</v>
      </c>
      <c r="L107" s="232">
        <v>21</v>
      </c>
      <c r="M107" s="232">
        <f>G107*(1+L107/100)</f>
        <v>0</v>
      </c>
      <c r="N107" s="232">
        <v>0</v>
      </c>
      <c r="O107" s="232">
        <f>ROUND(E107*N107,2)</f>
        <v>0</v>
      </c>
      <c r="P107" s="232">
        <v>0</v>
      </c>
      <c r="Q107" s="232">
        <f>ROUND(E107*P107,2)</f>
        <v>0</v>
      </c>
      <c r="R107" s="232" t="s">
        <v>195</v>
      </c>
      <c r="S107" s="232" t="s">
        <v>110</v>
      </c>
      <c r="T107" s="232" t="s">
        <v>110</v>
      </c>
      <c r="U107" s="232">
        <v>0</v>
      </c>
      <c r="V107" s="232">
        <f>ROUND(E107*U107,2)</f>
        <v>0</v>
      </c>
      <c r="W107" s="232"/>
      <c r="X107" s="232" t="s">
        <v>196</v>
      </c>
      <c r="Y107" s="213"/>
      <c r="Z107" s="213"/>
      <c r="AA107" s="213"/>
      <c r="AB107" s="213"/>
      <c r="AC107" s="213"/>
      <c r="AD107" s="213"/>
      <c r="AE107" s="213"/>
      <c r="AF107" s="213"/>
      <c r="AG107" s="213" t="s">
        <v>197</v>
      </c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outlineLevel="1" x14ac:dyDescent="0.2">
      <c r="A108" s="230"/>
      <c r="B108" s="231"/>
      <c r="C108" s="260" t="s">
        <v>46</v>
      </c>
      <c r="D108" s="233"/>
      <c r="E108" s="234">
        <v>1</v>
      </c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13"/>
      <c r="Z108" s="213"/>
      <c r="AA108" s="213"/>
      <c r="AB108" s="213"/>
      <c r="AC108" s="213"/>
      <c r="AD108" s="213"/>
      <c r="AE108" s="213"/>
      <c r="AF108" s="213"/>
      <c r="AG108" s="213" t="s">
        <v>114</v>
      </c>
      <c r="AH108" s="213">
        <v>0</v>
      </c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outlineLevel="1" x14ac:dyDescent="0.2">
      <c r="A109" s="242">
        <v>44</v>
      </c>
      <c r="B109" s="243" t="s">
        <v>431</v>
      </c>
      <c r="C109" s="259" t="s">
        <v>432</v>
      </c>
      <c r="D109" s="244" t="s">
        <v>211</v>
      </c>
      <c r="E109" s="245">
        <v>11</v>
      </c>
      <c r="F109" s="246">
        <f>H109+J109</f>
        <v>0</v>
      </c>
      <c r="G109" s="246">
        <f>ROUND(E109*F109,2)</f>
        <v>0</v>
      </c>
      <c r="H109" s="247"/>
      <c r="I109" s="246">
        <f>ROUND(E109*H109,2)</f>
        <v>0</v>
      </c>
      <c r="J109" s="247"/>
      <c r="K109" s="248">
        <f>ROUND(E109*J109,2)</f>
        <v>0</v>
      </c>
      <c r="L109" s="232">
        <v>21</v>
      </c>
      <c r="M109" s="232">
        <f>G109*(1+L109/100)</f>
        <v>0</v>
      </c>
      <c r="N109" s="232">
        <v>0</v>
      </c>
      <c r="O109" s="232">
        <f>ROUND(E109*N109,2)</f>
        <v>0</v>
      </c>
      <c r="P109" s="232">
        <v>0</v>
      </c>
      <c r="Q109" s="232">
        <f>ROUND(E109*P109,2)</f>
        <v>0</v>
      </c>
      <c r="R109" s="232" t="s">
        <v>195</v>
      </c>
      <c r="S109" s="232" t="s">
        <v>110</v>
      </c>
      <c r="T109" s="232" t="s">
        <v>110</v>
      </c>
      <c r="U109" s="232">
        <v>0</v>
      </c>
      <c r="V109" s="232">
        <f>ROUND(E109*U109,2)</f>
        <v>0</v>
      </c>
      <c r="W109" s="232"/>
      <c r="X109" s="232" t="s">
        <v>196</v>
      </c>
      <c r="Y109" s="213"/>
      <c r="Z109" s="213"/>
      <c r="AA109" s="213"/>
      <c r="AB109" s="213"/>
      <c r="AC109" s="213"/>
      <c r="AD109" s="213"/>
      <c r="AE109" s="213"/>
      <c r="AF109" s="213"/>
      <c r="AG109" s="213" t="s">
        <v>197</v>
      </c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outlineLevel="1" x14ac:dyDescent="0.2">
      <c r="A110" s="230"/>
      <c r="B110" s="231"/>
      <c r="C110" s="260" t="s">
        <v>57</v>
      </c>
      <c r="D110" s="233"/>
      <c r="E110" s="234">
        <v>11</v>
      </c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13"/>
      <c r="Z110" s="213"/>
      <c r="AA110" s="213"/>
      <c r="AB110" s="213"/>
      <c r="AC110" s="213"/>
      <c r="AD110" s="213"/>
      <c r="AE110" s="213"/>
      <c r="AF110" s="213"/>
      <c r="AG110" s="213" t="s">
        <v>114</v>
      </c>
      <c r="AH110" s="213">
        <v>0</v>
      </c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outlineLevel="1" x14ac:dyDescent="0.2">
      <c r="A111" s="242">
        <v>45</v>
      </c>
      <c r="B111" s="243" t="s">
        <v>433</v>
      </c>
      <c r="C111" s="270" t="s">
        <v>434</v>
      </c>
      <c r="D111" s="244" t="s">
        <v>211</v>
      </c>
      <c r="E111" s="245">
        <v>1</v>
      </c>
      <c r="F111" s="246">
        <f>H111+J111</f>
        <v>0</v>
      </c>
      <c r="G111" s="246">
        <f>ROUND(E111*F111,2)</f>
        <v>0</v>
      </c>
      <c r="H111" s="247"/>
      <c r="I111" s="246">
        <f>ROUND(E111*H111,2)</f>
        <v>0</v>
      </c>
      <c r="J111" s="247"/>
      <c r="K111" s="248">
        <f>ROUND(E111*J111,2)</f>
        <v>0</v>
      </c>
      <c r="L111" s="232">
        <v>21</v>
      </c>
      <c r="M111" s="232">
        <f>G111*(1+L111/100)</f>
        <v>0</v>
      </c>
      <c r="N111" s="232">
        <v>0</v>
      </c>
      <c r="O111" s="232">
        <f>ROUND(E111*N111,2)</f>
        <v>0</v>
      </c>
      <c r="P111" s="232">
        <v>0</v>
      </c>
      <c r="Q111" s="232">
        <f>ROUND(E111*P111,2)</f>
        <v>0</v>
      </c>
      <c r="R111" s="232"/>
      <c r="S111" s="232" t="s">
        <v>263</v>
      </c>
      <c r="T111" s="232" t="s">
        <v>264</v>
      </c>
      <c r="U111" s="232">
        <v>0</v>
      </c>
      <c r="V111" s="232">
        <f>ROUND(E111*U111,2)</f>
        <v>0</v>
      </c>
      <c r="W111" s="232"/>
      <c r="X111" s="232" t="s">
        <v>196</v>
      </c>
      <c r="Y111" s="213"/>
      <c r="Z111" s="213"/>
      <c r="AA111" s="213"/>
      <c r="AB111" s="213"/>
      <c r="AC111" s="213"/>
      <c r="AD111" s="213"/>
      <c r="AE111" s="213"/>
      <c r="AF111" s="213"/>
      <c r="AG111" s="213" t="s">
        <v>197</v>
      </c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outlineLevel="1" x14ac:dyDescent="0.2">
      <c r="A112" s="230"/>
      <c r="B112" s="231"/>
      <c r="C112" s="260" t="s">
        <v>46</v>
      </c>
      <c r="D112" s="233"/>
      <c r="E112" s="234">
        <v>1</v>
      </c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13"/>
      <c r="Z112" s="213"/>
      <c r="AA112" s="213"/>
      <c r="AB112" s="213"/>
      <c r="AC112" s="213"/>
      <c r="AD112" s="213"/>
      <c r="AE112" s="213"/>
      <c r="AF112" s="213"/>
      <c r="AG112" s="213" t="s">
        <v>114</v>
      </c>
      <c r="AH112" s="213">
        <v>0</v>
      </c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ht="22.5" outlineLevel="1" x14ac:dyDescent="0.2">
      <c r="A113" s="242">
        <v>46</v>
      </c>
      <c r="B113" s="243" t="s">
        <v>435</v>
      </c>
      <c r="C113" s="259" t="s">
        <v>436</v>
      </c>
      <c r="D113" s="244" t="s">
        <v>211</v>
      </c>
      <c r="E113" s="245">
        <v>2</v>
      </c>
      <c r="F113" s="246">
        <f>H113+J113</f>
        <v>0</v>
      </c>
      <c r="G113" s="246">
        <f>ROUND(E113*F113,2)</f>
        <v>0</v>
      </c>
      <c r="H113" s="247"/>
      <c r="I113" s="246">
        <f>ROUND(E113*H113,2)</f>
        <v>0</v>
      </c>
      <c r="J113" s="247"/>
      <c r="K113" s="248">
        <f>ROUND(E113*J113,2)</f>
        <v>0</v>
      </c>
      <c r="L113" s="232">
        <v>21</v>
      </c>
      <c r="M113" s="232">
        <f>G113*(1+L113/100)</f>
        <v>0</v>
      </c>
      <c r="N113" s="232">
        <v>1.06E-3</v>
      </c>
      <c r="O113" s="232">
        <f>ROUND(E113*N113,2)</f>
        <v>0</v>
      </c>
      <c r="P113" s="232">
        <v>0</v>
      </c>
      <c r="Q113" s="232">
        <f>ROUND(E113*P113,2)</f>
        <v>0</v>
      </c>
      <c r="R113" s="232" t="s">
        <v>195</v>
      </c>
      <c r="S113" s="232" t="s">
        <v>110</v>
      </c>
      <c r="T113" s="232" t="s">
        <v>110</v>
      </c>
      <c r="U113" s="232">
        <v>0</v>
      </c>
      <c r="V113" s="232">
        <f>ROUND(E113*U113,2)</f>
        <v>0</v>
      </c>
      <c r="W113" s="232"/>
      <c r="X113" s="232" t="s">
        <v>196</v>
      </c>
      <c r="Y113" s="213"/>
      <c r="Z113" s="213"/>
      <c r="AA113" s="213"/>
      <c r="AB113" s="213"/>
      <c r="AC113" s="213"/>
      <c r="AD113" s="213"/>
      <c r="AE113" s="213"/>
      <c r="AF113" s="213"/>
      <c r="AG113" s="213" t="s">
        <v>197</v>
      </c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outlineLevel="1" x14ac:dyDescent="0.2">
      <c r="A114" s="230"/>
      <c r="B114" s="231"/>
      <c r="C114" s="260" t="s">
        <v>253</v>
      </c>
      <c r="D114" s="233"/>
      <c r="E114" s="234">
        <v>2</v>
      </c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13"/>
      <c r="Z114" s="213"/>
      <c r="AA114" s="213"/>
      <c r="AB114" s="213"/>
      <c r="AC114" s="213"/>
      <c r="AD114" s="213"/>
      <c r="AE114" s="213"/>
      <c r="AF114" s="213"/>
      <c r="AG114" s="213" t="s">
        <v>114</v>
      </c>
      <c r="AH114" s="213">
        <v>0</v>
      </c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outlineLevel="1" x14ac:dyDescent="0.2">
      <c r="A115" s="242">
        <v>47</v>
      </c>
      <c r="B115" s="243" t="s">
        <v>437</v>
      </c>
      <c r="C115" s="259" t="s">
        <v>438</v>
      </c>
      <c r="D115" s="244" t="s">
        <v>211</v>
      </c>
      <c r="E115" s="245">
        <v>3</v>
      </c>
      <c r="F115" s="246">
        <f>H115+J115</f>
        <v>0</v>
      </c>
      <c r="G115" s="246">
        <f>ROUND(E115*F115,2)</f>
        <v>0</v>
      </c>
      <c r="H115" s="247"/>
      <c r="I115" s="246">
        <f>ROUND(E115*H115,2)</f>
        <v>0</v>
      </c>
      <c r="J115" s="247"/>
      <c r="K115" s="248">
        <f>ROUND(E115*J115,2)</f>
        <v>0</v>
      </c>
      <c r="L115" s="232">
        <v>21</v>
      </c>
      <c r="M115" s="232">
        <f>G115*(1+L115/100)</f>
        <v>0</v>
      </c>
      <c r="N115" s="232">
        <v>1.1299999999999999E-2</v>
      </c>
      <c r="O115" s="232">
        <f>ROUND(E115*N115,2)</f>
        <v>0.03</v>
      </c>
      <c r="P115" s="232">
        <v>0</v>
      </c>
      <c r="Q115" s="232">
        <f>ROUND(E115*P115,2)</f>
        <v>0</v>
      </c>
      <c r="R115" s="232"/>
      <c r="S115" s="232" t="s">
        <v>263</v>
      </c>
      <c r="T115" s="232" t="s">
        <v>264</v>
      </c>
      <c r="U115" s="232">
        <v>0</v>
      </c>
      <c r="V115" s="232">
        <f>ROUND(E115*U115,2)</f>
        <v>0</v>
      </c>
      <c r="W115" s="232"/>
      <c r="X115" s="232" t="s">
        <v>196</v>
      </c>
      <c r="Y115" s="213"/>
      <c r="Z115" s="213"/>
      <c r="AA115" s="213"/>
      <c r="AB115" s="213"/>
      <c r="AC115" s="213"/>
      <c r="AD115" s="213"/>
      <c r="AE115" s="213"/>
      <c r="AF115" s="213"/>
      <c r="AG115" s="213" t="s">
        <v>197</v>
      </c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outlineLevel="1" x14ac:dyDescent="0.2">
      <c r="A116" s="230"/>
      <c r="B116" s="231"/>
      <c r="C116" s="260" t="s">
        <v>439</v>
      </c>
      <c r="D116" s="233"/>
      <c r="E116" s="234">
        <v>3</v>
      </c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13"/>
      <c r="Z116" s="213"/>
      <c r="AA116" s="213"/>
      <c r="AB116" s="213"/>
      <c r="AC116" s="213"/>
      <c r="AD116" s="213"/>
      <c r="AE116" s="213"/>
      <c r="AF116" s="213"/>
      <c r="AG116" s="213" t="s">
        <v>114</v>
      </c>
      <c r="AH116" s="213">
        <v>0</v>
      </c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outlineLevel="1" x14ac:dyDescent="0.2">
      <c r="A117" s="242">
        <v>48</v>
      </c>
      <c r="B117" s="243" t="s">
        <v>440</v>
      </c>
      <c r="C117" s="259" t="s">
        <v>441</v>
      </c>
      <c r="D117" s="244" t="s">
        <v>211</v>
      </c>
      <c r="E117" s="245">
        <v>3</v>
      </c>
      <c r="F117" s="246">
        <f>H117+J117</f>
        <v>0</v>
      </c>
      <c r="G117" s="246">
        <f>ROUND(E117*F117,2)</f>
        <v>0</v>
      </c>
      <c r="H117" s="247"/>
      <c r="I117" s="246">
        <f>ROUND(E117*H117,2)</f>
        <v>0</v>
      </c>
      <c r="J117" s="247"/>
      <c r="K117" s="248">
        <f>ROUND(E117*J117,2)</f>
        <v>0</v>
      </c>
      <c r="L117" s="232">
        <v>21</v>
      </c>
      <c r="M117" s="232">
        <f>G117*(1+L117/100)</f>
        <v>0</v>
      </c>
      <c r="N117" s="232">
        <v>1.7999999999999999E-2</v>
      </c>
      <c r="O117" s="232">
        <f>ROUND(E117*N117,2)</f>
        <v>0.05</v>
      </c>
      <c r="P117" s="232">
        <v>0</v>
      </c>
      <c r="Q117" s="232">
        <f>ROUND(E117*P117,2)</f>
        <v>0</v>
      </c>
      <c r="R117" s="232" t="s">
        <v>195</v>
      </c>
      <c r="S117" s="232" t="s">
        <v>110</v>
      </c>
      <c r="T117" s="232" t="s">
        <v>110</v>
      </c>
      <c r="U117" s="232">
        <v>0</v>
      </c>
      <c r="V117" s="232">
        <f>ROUND(E117*U117,2)</f>
        <v>0</v>
      </c>
      <c r="W117" s="232"/>
      <c r="X117" s="232" t="s">
        <v>196</v>
      </c>
      <c r="Y117" s="213"/>
      <c r="Z117" s="213"/>
      <c r="AA117" s="213"/>
      <c r="AB117" s="213"/>
      <c r="AC117" s="213"/>
      <c r="AD117" s="213"/>
      <c r="AE117" s="213"/>
      <c r="AF117" s="213"/>
      <c r="AG117" s="213" t="s">
        <v>197</v>
      </c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1" x14ac:dyDescent="0.2">
      <c r="A118" s="230"/>
      <c r="B118" s="231"/>
      <c r="C118" s="260" t="s">
        <v>278</v>
      </c>
      <c r="D118" s="233"/>
      <c r="E118" s="234">
        <v>3</v>
      </c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13"/>
      <c r="Z118" s="213"/>
      <c r="AA118" s="213"/>
      <c r="AB118" s="213"/>
      <c r="AC118" s="213"/>
      <c r="AD118" s="213"/>
      <c r="AE118" s="213"/>
      <c r="AF118" s="213"/>
      <c r="AG118" s="213" t="s">
        <v>114</v>
      </c>
      <c r="AH118" s="213">
        <v>0</v>
      </c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ht="22.5" outlineLevel="1" x14ac:dyDescent="0.2">
      <c r="A119" s="242">
        <v>49</v>
      </c>
      <c r="B119" s="243" t="s">
        <v>442</v>
      </c>
      <c r="C119" s="259" t="s">
        <v>443</v>
      </c>
      <c r="D119" s="244" t="s">
        <v>211</v>
      </c>
      <c r="E119" s="245">
        <v>3</v>
      </c>
      <c r="F119" s="246">
        <f>H119+J119</f>
        <v>0</v>
      </c>
      <c r="G119" s="246">
        <f>ROUND(E119*F119,2)</f>
        <v>0</v>
      </c>
      <c r="H119" s="247"/>
      <c r="I119" s="246">
        <f>ROUND(E119*H119,2)</f>
        <v>0</v>
      </c>
      <c r="J119" s="247"/>
      <c r="K119" s="248">
        <f>ROUND(E119*J119,2)</f>
        <v>0</v>
      </c>
      <c r="L119" s="232">
        <v>21</v>
      </c>
      <c r="M119" s="232">
        <f>G119*(1+L119/100)</f>
        <v>0</v>
      </c>
      <c r="N119" s="232">
        <v>4.4999999999999997E-3</v>
      </c>
      <c r="O119" s="232">
        <f>ROUND(E119*N119,2)</f>
        <v>0.01</v>
      </c>
      <c r="P119" s="232">
        <v>0</v>
      </c>
      <c r="Q119" s="232">
        <f>ROUND(E119*P119,2)</f>
        <v>0</v>
      </c>
      <c r="R119" s="232" t="s">
        <v>195</v>
      </c>
      <c r="S119" s="232" t="s">
        <v>110</v>
      </c>
      <c r="T119" s="232" t="s">
        <v>110</v>
      </c>
      <c r="U119" s="232">
        <v>0</v>
      </c>
      <c r="V119" s="232">
        <f>ROUND(E119*U119,2)</f>
        <v>0</v>
      </c>
      <c r="W119" s="232"/>
      <c r="X119" s="232" t="s">
        <v>196</v>
      </c>
      <c r="Y119" s="213"/>
      <c r="Z119" s="213"/>
      <c r="AA119" s="213"/>
      <c r="AB119" s="213"/>
      <c r="AC119" s="213"/>
      <c r="AD119" s="213"/>
      <c r="AE119" s="213"/>
      <c r="AF119" s="213"/>
      <c r="AG119" s="213" t="s">
        <v>197</v>
      </c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1" x14ac:dyDescent="0.2">
      <c r="A120" s="230"/>
      <c r="B120" s="231"/>
      <c r="C120" s="260" t="s">
        <v>278</v>
      </c>
      <c r="D120" s="233"/>
      <c r="E120" s="234">
        <v>3</v>
      </c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13"/>
      <c r="Z120" s="213"/>
      <c r="AA120" s="213"/>
      <c r="AB120" s="213"/>
      <c r="AC120" s="213"/>
      <c r="AD120" s="213"/>
      <c r="AE120" s="213"/>
      <c r="AF120" s="213"/>
      <c r="AG120" s="213" t="s">
        <v>114</v>
      </c>
      <c r="AH120" s="213">
        <v>0</v>
      </c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outlineLevel="1" x14ac:dyDescent="0.2">
      <c r="A121" s="242">
        <v>50</v>
      </c>
      <c r="B121" s="243" t="s">
        <v>444</v>
      </c>
      <c r="C121" s="259" t="s">
        <v>445</v>
      </c>
      <c r="D121" s="244" t="s">
        <v>211</v>
      </c>
      <c r="E121" s="245">
        <v>2</v>
      </c>
      <c r="F121" s="246">
        <f>H121+J121</f>
        <v>0</v>
      </c>
      <c r="G121" s="246">
        <f>ROUND(E121*F121,2)</f>
        <v>0</v>
      </c>
      <c r="H121" s="247"/>
      <c r="I121" s="246">
        <f>ROUND(E121*H121,2)</f>
        <v>0</v>
      </c>
      <c r="J121" s="247"/>
      <c r="K121" s="248">
        <f>ROUND(E121*J121,2)</f>
        <v>0</v>
      </c>
      <c r="L121" s="232">
        <v>21</v>
      </c>
      <c r="M121" s="232">
        <f>G121*(1+L121/100)</f>
        <v>0</v>
      </c>
      <c r="N121" s="232">
        <v>0.03</v>
      </c>
      <c r="O121" s="232">
        <f>ROUND(E121*N121,2)</f>
        <v>0.06</v>
      </c>
      <c r="P121" s="232">
        <v>0</v>
      </c>
      <c r="Q121" s="232">
        <f>ROUND(E121*P121,2)</f>
        <v>0</v>
      </c>
      <c r="R121" s="232" t="s">
        <v>195</v>
      </c>
      <c r="S121" s="232" t="s">
        <v>110</v>
      </c>
      <c r="T121" s="232" t="s">
        <v>110</v>
      </c>
      <c r="U121" s="232">
        <v>0</v>
      </c>
      <c r="V121" s="232">
        <f>ROUND(E121*U121,2)</f>
        <v>0</v>
      </c>
      <c r="W121" s="232"/>
      <c r="X121" s="232" t="s">
        <v>196</v>
      </c>
      <c r="Y121" s="213"/>
      <c r="Z121" s="213"/>
      <c r="AA121" s="213"/>
      <c r="AB121" s="213"/>
      <c r="AC121" s="213"/>
      <c r="AD121" s="213"/>
      <c r="AE121" s="213"/>
      <c r="AF121" s="213"/>
      <c r="AG121" s="213" t="s">
        <v>197</v>
      </c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</row>
    <row r="122" spans="1:60" outlineLevel="1" x14ac:dyDescent="0.2">
      <c r="A122" s="230"/>
      <c r="B122" s="231"/>
      <c r="C122" s="260" t="s">
        <v>253</v>
      </c>
      <c r="D122" s="233"/>
      <c r="E122" s="234">
        <v>2</v>
      </c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13"/>
      <c r="Z122" s="213"/>
      <c r="AA122" s="213"/>
      <c r="AB122" s="213"/>
      <c r="AC122" s="213"/>
      <c r="AD122" s="213"/>
      <c r="AE122" s="213"/>
      <c r="AF122" s="213"/>
      <c r="AG122" s="213" t="s">
        <v>114</v>
      </c>
      <c r="AH122" s="213">
        <v>0</v>
      </c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C122" s="213"/>
      <c r="BD122" s="213"/>
      <c r="BE122" s="213"/>
      <c r="BF122" s="213"/>
      <c r="BG122" s="213"/>
      <c r="BH122" s="213"/>
    </row>
    <row r="123" spans="1:60" ht="22.5" outlineLevel="1" x14ac:dyDescent="0.2">
      <c r="A123" s="242">
        <v>51</v>
      </c>
      <c r="B123" s="243" t="s">
        <v>446</v>
      </c>
      <c r="C123" s="259" t="s">
        <v>447</v>
      </c>
      <c r="D123" s="244" t="s">
        <v>211</v>
      </c>
      <c r="E123" s="245">
        <v>3</v>
      </c>
      <c r="F123" s="246">
        <f>H123+J123</f>
        <v>0</v>
      </c>
      <c r="G123" s="246">
        <f>ROUND(E123*F123,2)</f>
        <v>0</v>
      </c>
      <c r="H123" s="247"/>
      <c r="I123" s="246">
        <f>ROUND(E123*H123,2)</f>
        <v>0</v>
      </c>
      <c r="J123" s="247"/>
      <c r="K123" s="248">
        <f>ROUND(E123*J123,2)</f>
        <v>0</v>
      </c>
      <c r="L123" s="232">
        <v>21</v>
      </c>
      <c r="M123" s="232">
        <f>G123*(1+L123/100)</f>
        <v>0</v>
      </c>
      <c r="N123" s="232">
        <v>6.8999999999999999E-3</v>
      </c>
      <c r="O123" s="232">
        <f>ROUND(E123*N123,2)</f>
        <v>0.02</v>
      </c>
      <c r="P123" s="232">
        <v>0</v>
      </c>
      <c r="Q123" s="232">
        <f>ROUND(E123*P123,2)</f>
        <v>0</v>
      </c>
      <c r="R123" s="232" t="s">
        <v>195</v>
      </c>
      <c r="S123" s="232" t="s">
        <v>110</v>
      </c>
      <c r="T123" s="232" t="s">
        <v>110</v>
      </c>
      <c r="U123" s="232">
        <v>0</v>
      </c>
      <c r="V123" s="232">
        <f>ROUND(E123*U123,2)</f>
        <v>0</v>
      </c>
      <c r="W123" s="232"/>
      <c r="X123" s="232" t="s">
        <v>196</v>
      </c>
      <c r="Y123" s="213"/>
      <c r="Z123" s="213"/>
      <c r="AA123" s="213"/>
      <c r="AB123" s="213"/>
      <c r="AC123" s="213"/>
      <c r="AD123" s="213"/>
      <c r="AE123" s="213"/>
      <c r="AF123" s="213"/>
      <c r="AG123" s="213" t="s">
        <v>197</v>
      </c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outlineLevel="1" x14ac:dyDescent="0.2">
      <c r="A124" s="230"/>
      <c r="B124" s="231"/>
      <c r="C124" s="260" t="s">
        <v>278</v>
      </c>
      <c r="D124" s="233"/>
      <c r="E124" s="234">
        <v>3</v>
      </c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13"/>
      <c r="Z124" s="213"/>
      <c r="AA124" s="213"/>
      <c r="AB124" s="213"/>
      <c r="AC124" s="213"/>
      <c r="AD124" s="213"/>
      <c r="AE124" s="213"/>
      <c r="AF124" s="213"/>
      <c r="AG124" s="213" t="s">
        <v>114</v>
      </c>
      <c r="AH124" s="213">
        <v>0</v>
      </c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outlineLevel="1" x14ac:dyDescent="0.2">
      <c r="A125" s="242">
        <v>52</v>
      </c>
      <c r="B125" s="243" t="s">
        <v>448</v>
      </c>
      <c r="C125" s="259" t="s">
        <v>449</v>
      </c>
      <c r="D125" s="244" t="s">
        <v>211</v>
      </c>
      <c r="E125" s="245">
        <v>2</v>
      </c>
      <c r="F125" s="246">
        <f>H125+J125</f>
        <v>0</v>
      </c>
      <c r="G125" s="246">
        <f>ROUND(E125*F125,2)</f>
        <v>0</v>
      </c>
      <c r="H125" s="247"/>
      <c r="I125" s="246">
        <f>ROUND(E125*H125,2)</f>
        <v>0</v>
      </c>
      <c r="J125" s="247"/>
      <c r="K125" s="248">
        <f>ROUND(E125*J125,2)</f>
        <v>0</v>
      </c>
      <c r="L125" s="232">
        <v>21</v>
      </c>
      <c r="M125" s="232">
        <f>G125*(1+L125/100)</f>
        <v>0</v>
      </c>
      <c r="N125" s="232">
        <v>1.2200000000000001E-2</v>
      </c>
      <c r="O125" s="232">
        <f>ROUND(E125*N125,2)</f>
        <v>0.02</v>
      </c>
      <c r="P125" s="232">
        <v>0</v>
      </c>
      <c r="Q125" s="232">
        <f>ROUND(E125*P125,2)</f>
        <v>0</v>
      </c>
      <c r="R125" s="232" t="s">
        <v>195</v>
      </c>
      <c r="S125" s="232" t="s">
        <v>110</v>
      </c>
      <c r="T125" s="232" t="s">
        <v>110</v>
      </c>
      <c r="U125" s="232">
        <v>0</v>
      </c>
      <c r="V125" s="232">
        <f>ROUND(E125*U125,2)</f>
        <v>0</v>
      </c>
      <c r="W125" s="232"/>
      <c r="X125" s="232" t="s">
        <v>196</v>
      </c>
      <c r="Y125" s="213"/>
      <c r="Z125" s="213"/>
      <c r="AA125" s="213"/>
      <c r="AB125" s="213"/>
      <c r="AC125" s="213"/>
      <c r="AD125" s="213"/>
      <c r="AE125" s="213"/>
      <c r="AF125" s="213"/>
      <c r="AG125" s="213" t="s">
        <v>197</v>
      </c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outlineLevel="1" x14ac:dyDescent="0.2">
      <c r="A126" s="230"/>
      <c r="B126" s="231"/>
      <c r="C126" s="260" t="s">
        <v>253</v>
      </c>
      <c r="D126" s="233"/>
      <c r="E126" s="234">
        <v>2</v>
      </c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13"/>
      <c r="Z126" s="213"/>
      <c r="AA126" s="213"/>
      <c r="AB126" s="213"/>
      <c r="AC126" s="213"/>
      <c r="AD126" s="213"/>
      <c r="AE126" s="213"/>
      <c r="AF126" s="213"/>
      <c r="AG126" s="213" t="s">
        <v>114</v>
      </c>
      <c r="AH126" s="213">
        <v>0</v>
      </c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outlineLevel="1" x14ac:dyDescent="0.2">
      <c r="A127" s="242">
        <v>53</v>
      </c>
      <c r="B127" s="243" t="s">
        <v>450</v>
      </c>
      <c r="C127" s="259" t="s">
        <v>451</v>
      </c>
      <c r="D127" s="244" t="s">
        <v>211</v>
      </c>
      <c r="E127" s="245">
        <v>2</v>
      </c>
      <c r="F127" s="246">
        <f>H127+J127</f>
        <v>0</v>
      </c>
      <c r="G127" s="246">
        <f>ROUND(E127*F127,2)</f>
        <v>0</v>
      </c>
      <c r="H127" s="247"/>
      <c r="I127" s="246">
        <f>ROUND(E127*H127,2)</f>
        <v>0</v>
      </c>
      <c r="J127" s="247"/>
      <c r="K127" s="248">
        <f>ROUND(E127*J127,2)</f>
        <v>0</v>
      </c>
      <c r="L127" s="232">
        <v>21</v>
      </c>
      <c r="M127" s="232">
        <f>G127*(1+L127/100)</f>
        <v>0</v>
      </c>
      <c r="N127" s="232">
        <v>1.5299999999999999E-2</v>
      </c>
      <c r="O127" s="232">
        <f>ROUND(E127*N127,2)</f>
        <v>0.03</v>
      </c>
      <c r="P127" s="232">
        <v>0</v>
      </c>
      <c r="Q127" s="232">
        <f>ROUND(E127*P127,2)</f>
        <v>0</v>
      </c>
      <c r="R127" s="232" t="s">
        <v>195</v>
      </c>
      <c r="S127" s="232" t="s">
        <v>110</v>
      </c>
      <c r="T127" s="232" t="s">
        <v>110</v>
      </c>
      <c r="U127" s="232">
        <v>0</v>
      </c>
      <c r="V127" s="232">
        <f>ROUND(E127*U127,2)</f>
        <v>0</v>
      </c>
      <c r="W127" s="232"/>
      <c r="X127" s="232" t="s">
        <v>196</v>
      </c>
      <c r="Y127" s="213"/>
      <c r="Z127" s="213"/>
      <c r="AA127" s="213"/>
      <c r="AB127" s="213"/>
      <c r="AC127" s="213"/>
      <c r="AD127" s="213"/>
      <c r="AE127" s="213"/>
      <c r="AF127" s="213"/>
      <c r="AG127" s="213" t="s">
        <v>197</v>
      </c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outlineLevel="1" x14ac:dyDescent="0.2">
      <c r="A128" s="230"/>
      <c r="B128" s="231"/>
      <c r="C128" s="260" t="s">
        <v>253</v>
      </c>
      <c r="D128" s="233"/>
      <c r="E128" s="234">
        <v>2</v>
      </c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13"/>
      <c r="Z128" s="213"/>
      <c r="AA128" s="213"/>
      <c r="AB128" s="213"/>
      <c r="AC128" s="213"/>
      <c r="AD128" s="213"/>
      <c r="AE128" s="213"/>
      <c r="AF128" s="213"/>
      <c r="AG128" s="213" t="s">
        <v>114</v>
      </c>
      <c r="AH128" s="213">
        <v>0</v>
      </c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x14ac:dyDescent="0.2">
      <c r="A129" s="236" t="s">
        <v>105</v>
      </c>
      <c r="B129" s="237" t="s">
        <v>71</v>
      </c>
      <c r="C129" s="258" t="s">
        <v>72</v>
      </c>
      <c r="D129" s="238"/>
      <c r="E129" s="239"/>
      <c r="F129" s="240"/>
      <c r="G129" s="240">
        <f>SUMIF(AG130:AG140,"&lt;&gt;NOR",G130:G140)</f>
        <v>0</v>
      </c>
      <c r="H129" s="240"/>
      <c r="I129" s="240">
        <f>SUM(I130:I140)</f>
        <v>0</v>
      </c>
      <c r="J129" s="240"/>
      <c r="K129" s="241">
        <f>SUM(K130:K140)</f>
        <v>0</v>
      </c>
      <c r="L129" s="235"/>
      <c r="M129" s="235">
        <f>SUM(M130:M140)</f>
        <v>0</v>
      </c>
      <c r="N129" s="235"/>
      <c r="O129" s="235">
        <f>SUM(O130:O140)</f>
        <v>0</v>
      </c>
      <c r="P129" s="235"/>
      <c r="Q129" s="235">
        <f>SUM(Q130:Q140)</f>
        <v>0</v>
      </c>
      <c r="R129" s="235"/>
      <c r="S129" s="235"/>
      <c r="T129" s="235"/>
      <c r="U129" s="235"/>
      <c r="V129" s="235">
        <f>SUM(V130:V140)</f>
        <v>2.2899999999999996</v>
      </c>
      <c r="W129" s="235"/>
      <c r="X129" s="235"/>
      <c r="AG129" t="s">
        <v>106</v>
      </c>
    </row>
    <row r="130" spans="1:60" outlineLevel="1" x14ac:dyDescent="0.2">
      <c r="A130" s="242">
        <v>54</v>
      </c>
      <c r="B130" s="243" t="s">
        <v>452</v>
      </c>
      <c r="C130" s="259" t="s">
        <v>311</v>
      </c>
      <c r="D130" s="244" t="s">
        <v>191</v>
      </c>
      <c r="E130" s="245">
        <v>12.672000000000001</v>
      </c>
      <c r="F130" s="246">
        <f>H130+J130</f>
        <v>0</v>
      </c>
      <c r="G130" s="246">
        <f>ROUND(E130*F130,2)</f>
        <v>0</v>
      </c>
      <c r="H130" s="247"/>
      <c r="I130" s="246">
        <f>ROUND(E130*H130,2)</f>
        <v>0</v>
      </c>
      <c r="J130" s="247"/>
      <c r="K130" s="248">
        <f>ROUND(E130*J130,2)</f>
        <v>0</v>
      </c>
      <c r="L130" s="232">
        <v>21</v>
      </c>
      <c r="M130" s="232">
        <f>G130*(1+L130/100)</f>
        <v>0</v>
      </c>
      <c r="N130" s="232">
        <v>0</v>
      </c>
      <c r="O130" s="232">
        <f>ROUND(E130*N130,2)</f>
        <v>0</v>
      </c>
      <c r="P130" s="232">
        <v>0</v>
      </c>
      <c r="Q130" s="232">
        <f>ROUND(E130*P130,2)</f>
        <v>0</v>
      </c>
      <c r="R130" s="232"/>
      <c r="S130" s="232" t="s">
        <v>110</v>
      </c>
      <c r="T130" s="232" t="s">
        <v>110</v>
      </c>
      <c r="U130" s="232">
        <v>0.16</v>
      </c>
      <c r="V130" s="232">
        <f>ROUND(E130*U130,2)</f>
        <v>2.0299999999999998</v>
      </c>
      <c r="W130" s="232"/>
      <c r="X130" s="232" t="s">
        <v>111</v>
      </c>
      <c r="Y130" s="213"/>
      <c r="Z130" s="213"/>
      <c r="AA130" s="213"/>
      <c r="AB130" s="213"/>
      <c r="AC130" s="213"/>
      <c r="AD130" s="213"/>
      <c r="AE130" s="213"/>
      <c r="AF130" s="213"/>
      <c r="AG130" s="213" t="s">
        <v>126</v>
      </c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outlineLevel="1" x14ac:dyDescent="0.2">
      <c r="A131" s="230"/>
      <c r="B131" s="231"/>
      <c r="C131" s="260" t="s">
        <v>453</v>
      </c>
      <c r="D131" s="233"/>
      <c r="E131" s="234">
        <v>12.672000000000001</v>
      </c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13"/>
      <c r="Z131" s="213"/>
      <c r="AA131" s="213"/>
      <c r="AB131" s="213"/>
      <c r="AC131" s="213"/>
      <c r="AD131" s="213"/>
      <c r="AE131" s="213"/>
      <c r="AF131" s="213"/>
      <c r="AG131" s="213" t="s">
        <v>114</v>
      </c>
      <c r="AH131" s="213">
        <v>5</v>
      </c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outlineLevel="1" x14ac:dyDescent="0.2">
      <c r="A132" s="242">
        <v>55</v>
      </c>
      <c r="B132" s="243" t="s">
        <v>305</v>
      </c>
      <c r="C132" s="259" t="s">
        <v>306</v>
      </c>
      <c r="D132" s="244" t="s">
        <v>191</v>
      </c>
      <c r="E132" s="245">
        <v>12.672000000000001</v>
      </c>
      <c r="F132" s="246">
        <f>H132+J132</f>
        <v>0</v>
      </c>
      <c r="G132" s="246">
        <f>ROUND(E132*F132,2)</f>
        <v>0</v>
      </c>
      <c r="H132" s="247"/>
      <c r="I132" s="246">
        <f>ROUND(E132*H132,2)</f>
        <v>0</v>
      </c>
      <c r="J132" s="247"/>
      <c r="K132" s="248">
        <f>ROUND(E132*J132,2)</f>
        <v>0</v>
      </c>
      <c r="L132" s="232">
        <v>21</v>
      </c>
      <c r="M132" s="232">
        <f>G132*(1+L132/100)</f>
        <v>0</v>
      </c>
      <c r="N132" s="232">
        <v>0</v>
      </c>
      <c r="O132" s="232">
        <f>ROUND(E132*N132,2)</f>
        <v>0</v>
      </c>
      <c r="P132" s="232">
        <v>0</v>
      </c>
      <c r="Q132" s="232">
        <f>ROUND(E132*P132,2)</f>
        <v>0</v>
      </c>
      <c r="R132" s="232"/>
      <c r="S132" s="232" t="s">
        <v>110</v>
      </c>
      <c r="T132" s="232" t="s">
        <v>110</v>
      </c>
      <c r="U132" s="232">
        <v>0.01</v>
      </c>
      <c r="V132" s="232">
        <f>ROUND(E132*U132,2)</f>
        <v>0.13</v>
      </c>
      <c r="W132" s="232"/>
      <c r="X132" s="232" t="s">
        <v>111</v>
      </c>
      <c r="Y132" s="213"/>
      <c r="Z132" s="213"/>
      <c r="AA132" s="213"/>
      <c r="AB132" s="213"/>
      <c r="AC132" s="213"/>
      <c r="AD132" s="213"/>
      <c r="AE132" s="213"/>
      <c r="AF132" s="213"/>
      <c r="AG132" s="213" t="s">
        <v>112</v>
      </c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30"/>
      <c r="B133" s="231"/>
      <c r="C133" s="260" t="s">
        <v>454</v>
      </c>
      <c r="D133" s="233"/>
      <c r="E133" s="234">
        <v>7.04</v>
      </c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13"/>
      <c r="Z133" s="213"/>
      <c r="AA133" s="213"/>
      <c r="AB133" s="213"/>
      <c r="AC133" s="213"/>
      <c r="AD133" s="213"/>
      <c r="AE133" s="213"/>
      <c r="AF133" s="213"/>
      <c r="AG133" s="213" t="s">
        <v>114</v>
      </c>
      <c r="AH133" s="213">
        <v>5</v>
      </c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outlineLevel="1" x14ac:dyDescent="0.2">
      <c r="A134" s="230"/>
      <c r="B134" s="231"/>
      <c r="C134" s="260" t="s">
        <v>455</v>
      </c>
      <c r="D134" s="233"/>
      <c r="E134" s="234">
        <v>5.6319999999999997</v>
      </c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13"/>
      <c r="Z134" s="213"/>
      <c r="AA134" s="213"/>
      <c r="AB134" s="213"/>
      <c r="AC134" s="213"/>
      <c r="AD134" s="213"/>
      <c r="AE134" s="213"/>
      <c r="AF134" s="213"/>
      <c r="AG134" s="213" t="s">
        <v>114</v>
      </c>
      <c r="AH134" s="213">
        <v>5</v>
      </c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outlineLevel="1" x14ac:dyDescent="0.2">
      <c r="A135" s="242">
        <v>56</v>
      </c>
      <c r="B135" s="243" t="s">
        <v>307</v>
      </c>
      <c r="C135" s="259" t="s">
        <v>308</v>
      </c>
      <c r="D135" s="244" t="s">
        <v>191</v>
      </c>
      <c r="E135" s="245">
        <v>126.72</v>
      </c>
      <c r="F135" s="246">
        <f>H135+J135</f>
        <v>0</v>
      </c>
      <c r="G135" s="246">
        <f>ROUND(E135*F135,2)</f>
        <v>0</v>
      </c>
      <c r="H135" s="247"/>
      <c r="I135" s="246">
        <f>ROUND(E135*H135,2)</f>
        <v>0</v>
      </c>
      <c r="J135" s="247"/>
      <c r="K135" s="248">
        <f>ROUND(E135*J135,2)</f>
        <v>0</v>
      </c>
      <c r="L135" s="232">
        <v>21</v>
      </c>
      <c r="M135" s="232">
        <f>G135*(1+L135/100)</f>
        <v>0</v>
      </c>
      <c r="N135" s="232">
        <v>0</v>
      </c>
      <c r="O135" s="232">
        <f>ROUND(E135*N135,2)</f>
        <v>0</v>
      </c>
      <c r="P135" s="232">
        <v>0</v>
      </c>
      <c r="Q135" s="232">
        <f>ROUND(E135*P135,2)</f>
        <v>0</v>
      </c>
      <c r="R135" s="232"/>
      <c r="S135" s="232" t="s">
        <v>110</v>
      </c>
      <c r="T135" s="232" t="s">
        <v>110</v>
      </c>
      <c r="U135" s="232">
        <v>0</v>
      </c>
      <c r="V135" s="232">
        <f>ROUND(E135*U135,2)</f>
        <v>0</v>
      </c>
      <c r="W135" s="232"/>
      <c r="X135" s="232" t="s">
        <v>111</v>
      </c>
      <c r="Y135" s="213"/>
      <c r="Z135" s="213"/>
      <c r="AA135" s="213"/>
      <c r="AB135" s="213"/>
      <c r="AC135" s="213"/>
      <c r="AD135" s="213"/>
      <c r="AE135" s="213"/>
      <c r="AF135" s="213"/>
      <c r="AG135" s="213" t="s">
        <v>126</v>
      </c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outlineLevel="1" x14ac:dyDescent="0.2">
      <c r="A136" s="230"/>
      <c r="B136" s="231"/>
      <c r="C136" s="260" t="s">
        <v>456</v>
      </c>
      <c r="D136" s="233"/>
      <c r="E136" s="234">
        <v>126.72</v>
      </c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13"/>
      <c r="Z136" s="213"/>
      <c r="AA136" s="213"/>
      <c r="AB136" s="213"/>
      <c r="AC136" s="213"/>
      <c r="AD136" s="213"/>
      <c r="AE136" s="213"/>
      <c r="AF136" s="213"/>
      <c r="AG136" s="213" t="s">
        <v>114</v>
      </c>
      <c r="AH136" s="213">
        <v>5</v>
      </c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outlineLevel="1" x14ac:dyDescent="0.2">
      <c r="A137" s="242">
        <v>57</v>
      </c>
      <c r="B137" s="243" t="s">
        <v>319</v>
      </c>
      <c r="C137" s="259" t="s">
        <v>320</v>
      </c>
      <c r="D137" s="244" t="s">
        <v>191</v>
      </c>
      <c r="E137" s="245">
        <v>12.672000000000001</v>
      </c>
      <c r="F137" s="246">
        <f>H137+J137</f>
        <v>0</v>
      </c>
      <c r="G137" s="246">
        <f>ROUND(E137*F137,2)</f>
        <v>0</v>
      </c>
      <c r="H137" s="247"/>
      <c r="I137" s="246">
        <f>ROUND(E137*H137,2)</f>
        <v>0</v>
      </c>
      <c r="J137" s="247"/>
      <c r="K137" s="248">
        <f>ROUND(E137*J137,2)</f>
        <v>0</v>
      </c>
      <c r="L137" s="232">
        <v>21</v>
      </c>
      <c r="M137" s="232">
        <f>G137*(1+L137/100)</f>
        <v>0</v>
      </c>
      <c r="N137" s="232">
        <v>0</v>
      </c>
      <c r="O137" s="232">
        <f>ROUND(E137*N137,2)</f>
        <v>0</v>
      </c>
      <c r="P137" s="232">
        <v>0</v>
      </c>
      <c r="Q137" s="232">
        <f>ROUND(E137*P137,2)</f>
        <v>0</v>
      </c>
      <c r="R137" s="232"/>
      <c r="S137" s="232" t="s">
        <v>110</v>
      </c>
      <c r="T137" s="232" t="s">
        <v>110</v>
      </c>
      <c r="U137" s="232">
        <v>0.01</v>
      </c>
      <c r="V137" s="232">
        <f>ROUND(E137*U137,2)</f>
        <v>0.13</v>
      </c>
      <c r="W137" s="232"/>
      <c r="X137" s="232" t="s">
        <v>111</v>
      </c>
      <c r="Y137" s="213"/>
      <c r="Z137" s="213"/>
      <c r="AA137" s="213"/>
      <c r="AB137" s="213"/>
      <c r="AC137" s="213"/>
      <c r="AD137" s="213"/>
      <c r="AE137" s="213"/>
      <c r="AF137" s="213"/>
      <c r="AG137" s="213" t="s">
        <v>126</v>
      </c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outlineLevel="1" x14ac:dyDescent="0.2">
      <c r="A138" s="230"/>
      <c r="B138" s="231"/>
      <c r="C138" s="260" t="s">
        <v>453</v>
      </c>
      <c r="D138" s="233"/>
      <c r="E138" s="234">
        <v>12.672000000000001</v>
      </c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13"/>
      <c r="Z138" s="213"/>
      <c r="AA138" s="213"/>
      <c r="AB138" s="213"/>
      <c r="AC138" s="213"/>
      <c r="AD138" s="213"/>
      <c r="AE138" s="213"/>
      <c r="AF138" s="213"/>
      <c r="AG138" s="213" t="s">
        <v>114</v>
      </c>
      <c r="AH138" s="213">
        <v>5</v>
      </c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outlineLevel="1" x14ac:dyDescent="0.2">
      <c r="A139" s="242">
        <v>58</v>
      </c>
      <c r="B139" s="243" t="s">
        <v>457</v>
      </c>
      <c r="C139" s="259" t="s">
        <v>458</v>
      </c>
      <c r="D139" s="244" t="s">
        <v>191</v>
      </c>
      <c r="E139" s="245">
        <v>12.672000000000001</v>
      </c>
      <c r="F139" s="246">
        <f>H139+J139</f>
        <v>0</v>
      </c>
      <c r="G139" s="246">
        <f>ROUND(E139*F139,2)</f>
        <v>0</v>
      </c>
      <c r="H139" s="247"/>
      <c r="I139" s="246">
        <f>ROUND(E139*H139,2)</f>
        <v>0</v>
      </c>
      <c r="J139" s="247"/>
      <c r="K139" s="248">
        <f>ROUND(E139*J139,2)</f>
        <v>0</v>
      </c>
      <c r="L139" s="232">
        <v>21</v>
      </c>
      <c r="M139" s="232">
        <f>G139*(1+L139/100)</f>
        <v>0</v>
      </c>
      <c r="N139" s="232">
        <v>0</v>
      </c>
      <c r="O139" s="232">
        <f>ROUND(E139*N139,2)</f>
        <v>0</v>
      </c>
      <c r="P139" s="232">
        <v>0</v>
      </c>
      <c r="Q139" s="232">
        <f>ROUND(E139*P139,2)</f>
        <v>0</v>
      </c>
      <c r="R139" s="232"/>
      <c r="S139" s="232" t="s">
        <v>263</v>
      </c>
      <c r="T139" s="232" t="s">
        <v>264</v>
      </c>
      <c r="U139" s="232">
        <v>0</v>
      </c>
      <c r="V139" s="232">
        <f>ROUND(E139*U139,2)</f>
        <v>0</v>
      </c>
      <c r="W139" s="232"/>
      <c r="X139" s="232" t="s">
        <v>111</v>
      </c>
      <c r="Y139" s="213"/>
      <c r="Z139" s="213"/>
      <c r="AA139" s="213"/>
      <c r="AB139" s="213"/>
      <c r="AC139" s="213"/>
      <c r="AD139" s="213"/>
      <c r="AE139" s="213"/>
      <c r="AF139" s="213"/>
      <c r="AG139" s="213" t="s">
        <v>126</v>
      </c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outlineLevel="1" x14ac:dyDescent="0.2">
      <c r="A140" s="230"/>
      <c r="B140" s="231"/>
      <c r="C140" s="260" t="s">
        <v>453</v>
      </c>
      <c r="D140" s="233"/>
      <c r="E140" s="234">
        <v>12.672000000000001</v>
      </c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13"/>
      <c r="Z140" s="213"/>
      <c r="AA140" s="213"/>
      <c r="AB140" s="213"/>
      <c r="AC140" s="213"/>
      <c r="AD140" s="213"/>
      <c r="AE140" s="213"/>
      <c r="AF140" s="213"/>
      <c r="AG140" s="213" t="s">
        <v>114</v>
      </c>
      <c r="AH140" s="213">
        <v>5</v>
      </c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x14ac:dyDescent="0.2">
      <c r="A141" s="236" t="s">
        <v>105</v>
      </c>
      <c r="B141" s="237" t="s">
        <v>73</v>
      </c>
      <c r="C141" s="258" t="s">
        <v>74</v>
      </c>
      <c r="D141" s="238"/>
      <c r="E141" s="239"/>
      <c r="F141" s="240"/>
      <c r="G141" s="240">
        <f>SUMIF(AG142:AG143,"&lt;&gt;NOR",G142:G143)</f>
        <v>0</v>
      </c>
      <c r="H141" s="240"/>
      <c r="I141" s="240">
        <f>SUM(I142:I143)</f>
        <v>0</v>
      </c>
      <c r="J141" s="240"/>
      <c r="K141" s="241">
        <f>SUM(K142:K143)</f>
        <v>0</v>
      </c>
      <c r="L141" s="235"/>
      <c r="M141" s="235">
        <f>SUM(M142:M143)</f>
        <v>0</v>
      </c>
      <c r="N141" s="235"/>
      <c r="O141" s="235">
        <f>SUM(O142:O143)</f>
        <v>0</v>
      </c>
      <c r="P141" s="235"/>
      <c r="Q141" s="235">
        <f>SUM(Q142:Q143)</f>
        <v>0</v>
      </c>
      <c r="R141" s="235"/>
      <c r="S141" s="235"/>
      <c r="T141" s="235"/>
      <c r="U141" s="235"/>
      <c r="V141" s="235">
        <f>SUM(V142:V143)</f>
        <v>62.86</v>
      </c>
      <c r="W141" s="235"/>
      <c r="X141" s="235"/>
      <c r="AG141" t="s">
        <v>106</v>
      </c>
    </row>
    <row r="142" spans="1:60" outlineLevel="1" x14ac:dyDescent="0.2">
      <c r="A142" s="242">
        <v>59</v>
      </c>
      <c r="B142" s="243" t="s">
        <v>321</v>
      </c>
      <c r="C142" s="259" t="s">
        <v>322</v>
      </c>
      <c r="D142" s="244" t="s">
        <v>191</v>
      </c>
      <c r="E142" s="245">
        <v>297.20258000000001</v>
      </c>
      <c r="F142" s="246">
        <f>H142+J142</f>
        <v>0</v>
      </c>
      <c r="G142" s="246">
        <f>ROUND(E142*F142,2)</f>
        <v>0</v>
      </c>
      <c r="H142" s="247"/>
      <c r="I142" s="246">
        <f>ROUND(E142*H142,2)</f>
        <v>0</v>
      </c>
      <c r="J142" s="247"/>
      <c r="K142" s="248">
        <f>ROUND(E142*J142,2)</f>
        <v>0</v>
      </c>
      <c r="L142" s="232">
        <v>21</v>
      </c>
      <c r="M142" s="232">
        <f>G142*(1+L142/100)</f>
        <v>0</v>
      </c>
      <c r="N142" s="232">
        <v>0</v>
      </c>
      <c r="O142" s="232">
        <f>ROUND(E142*N142,2)</f>
        <v>0</v>
      </c>
      <c r="P142" s="232">
        <v>0</v>
      </c>
      <c r="Q142" s="232">
        <f>ROUND(E142*P142,2)</f>
        <v>0</v>
      </c>
      <c r="R142" s="232"/>
      <c r="S142" s="232" t="s">
        <v>110</v>
      </c>
      <c r="T142" s="232" t="s">
        <v>264</v>
      </c>
      <c r="U142" s="232">
        <v>0.21149999999999999</v>
      </c>
      <c r="V142" s="232">
        <f>ROUND(E142*U142,2)</f>
        <v>62.86</v>
      </c>
      <c r="W142" s="232"/>
      <c r="X142" s="232" t="s">
        <v>323</v>
      </c>
      <c r="Y142" s="213"/>
      <c r="Z142" s="213"/>
      <c r="AA142" s="213"/>
      <c r="AB142" s="213"/>
      <c r="AC142" s="213"/>
      <c r="AD142" s="213"/>
      <c r="AE142" s="213"/>
      <c r="AF142" s="213"/>
      <c r="AG142" s="213" t="s">
        <v>324</v>
      </c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outlineLevel="1" x14ac:dyDescent="0.2">
      <c r="A143" s="230"/>
      <c r="B143" s="231"/>
      <c r="C143" s="261" t="s">
        <v>325</v>
      </c>
      <c r="D143" s="249"/>
      <c r="E143" s="249"/>
      <c r="F143" s="249"/>
      <c r="G143" s="249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13"/>
      <c r="Z143" s="213"/>
      <c r="AA143" s="213"/>
      <c r="AB143" s="213"/>
      <c r="AC143" s="213"/>
      <c r="AD143" s="213"/>
      <c r="AE143" s="213"/>
      <c r="AF143" s="213"/>
      <c r="AG143" s="213" t="s">
        <v>174</v>
      </c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  <c r="AU143" s="213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</row>
    <row r="144" spans="1:60" x14ac:dyDescent="0.2">
      <c r="A144" s="236" t="s">
        <v>105</v>
      </c>
      <c r="B144" s="237" t="s">
        <v>75</v>
      </c>
      <c r="C144" s="258" t="s">
        <v>76</v>
      </c>
      <c r="D144" s="238"/>
      <c r="E144" s="239"/>
      <c r="F144" s="240"/>
      <c r="G144" s="240">
        <f>SUMIF(AG145:AG146,"&lt;&gt;NOR",G145:G146)</f>
        <v>0</v>
      </c>
      <c r="H144" s="240"/>
      <c r="I144" s="240">
        <f>SUM(I145:I146)</f>
        <v>0</v>
      </c>
      <c r="J144" s="240"/>
      <c r="K144" s="241">
        <f>SUM(K145:K146)</f>
        <v>0</v>
      </c>
      <c r="L144" s="235"/>
      <c r="M144" s="235">
        <f>SUM(M145:M146)</f>
        <v>0</v>
      </c>
      <c r="N144" s="235"/>
      <c r="O144" s="235">
        <f>SUM(O145:O146)</f>
        <v>0</v>
      </c>
      <c r="P144" s="235"/>
      <c r="Q144" s="235">
        <f>SUM(Q145:Q146)</f>
        <v>0</v>
      </c>
      <c r="R144" s="235"/>
      <c r="S144" s="235"/>
      <c r="T144" s="235"/>
      <c r="U144" s="235"/>
      <c r="V144" s="235">
        <f>SUM(V145:V146)</f>
        <v>0</v>
      </c>
      <c r="W144" s="235"/>
      <c r="X144" s="235"/>
      <c r="AG144" t="s">
        <v>106</v>
      </c>
    </row>
    <row r="145" spans="1:60" outlineLevel="1" x14ac:dyDescent="0.2">
      <c r="A145" s="242">
        <v>60</v>
      </c>
      <c r="B145" s="243" t="s">
        <v>459</v>
      </c>
      <c r="C145" s="259" t="s">
        <v>460</v>
      </c>
      <c r="D145" s="244" t="s">
        <v>121</v>
      </c>
      <c r="E145" s="245">
        <v>422</v>
      </c>
      <c r="F145" s="246">
        <f>H145+J145</f>
        <v>0</v>
      </c>
      <c r="G145" s="246">
        <f>ROUND(E145*F145,2)</f>
        <v>0</v>
      </c>
      <c r="H145" s="247"/>
      <c r="I145" s="246">
        <f>ROUND(E145*H145,2)</f>
        <v>0</v>
      </c>
      <c r="J145" s="247"/>
      <c r="K145" s="248">
        <f>ROUND(E145*J145,2)</f>
        <v>0</v>
      </c>
      <c r="L145" s="232">
        <v>21</v>
      </c>
      <c r="M145" s="232">
        <f>G145*(1+L145/100)</f>
        <v>0</v>
      </c>
      <c r="N145" s="232">
        <v>1.0000000000000001E-5</v>
      </c>
      <c r="O145" s="232">
        <f>ROUND(E145*N145,2)</f>
        <v>0</v>
      </c>
      <c r="P145" s="232">
        <v>0</v>
      </c>
      <c r="Q145" s="232">
        <f>ROUND(E145*P145,2)</f>
        <v>0</v>
      </c>
      <c r="R145" s="232" t="s">
        <v>195</v>
      </c>
      <c r="S145" s="232" t="s">
        <v>110</v>
      </c>
      <c r="T145" s="232" t="s">
        <v>110</v>
      </c>
      <c r="U145" s="232">
        <v>0</v>
      </c>
      <c r="V145" s="232">
        <f>ROUND(E145*U145,2)</f>
        <v>0</v>
      </c>
      <c r="W145" s="232"/>
      <c r="X145" s="232" t="s">
        <v>196</v>
      </c>
      <c r="Y145" s="213"/>
      <c r="Z145" s="213"/>
      <c r="AA145" s="213"/>
      <c r="AB145" s="213"/>
      <c r="AC145" s="213"/>
      <c r="AD145" s="213"/>
      <c r="AE145" s="213"/>
      <c r="AF145" s="213"/>
      <c r="AG145" s="213" t="s">
        <v>197</v>
      </c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1" x14ac:dyDescent="0.2">
      <c r="A146" s="230"/>
      <c r="B146" s="231"/>
      <c r="C146" s="260" t="s">
        <v>461</v>
      </c>
      <c r="D146" s="233"/>
      <c r="E146" s="234">
        <v>422</v>
      </c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13"/>
      <c r="Z146" s="213"/>
      <c r="AA146" s="213"/>
      <c r="AB146" s="213"/>
      <c r="AC146" s="213"/>
      <c r="AD146" s="213"/>
      <c r="AE146" s="213"/>
      <c r="AF146" s="213"/>
      <c r="AG146" s="213" t="s">
        <v>114</v>
      </c>
      <c r="AH146" s="213">
        <v>0</v>
      </c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x14ac:dyDescent="0.2">
      <c r="A147" s="236" t="s">
        <v>105</v>
      </c>
      <c r="B147" s="237" t="s">
        <v>77</v>
      </c>
      <c r="C147" s="258" t="s">
        <v>29</v>
      </c>
      <c r="D147" s="238"/>
      <c r="E147" s="239"/>
      <c r="F147" s="240"/>
      <c r="G147" s="240">
        <f>SUMIF(AG148:AG160,"&lt;&gt;NOR",G148:G160)</f>
        <v>0</v>
      </c>
      <c r="H147" s="240"/>
      <c r="I147" s="240">
        <f>SUM(I148:I160)</f>
        <v>0</v>
      </c>
      <c r="J147" s="240"/>
      <c r="K147" s="241">
        <f>SUM(K148:K160)</f>
        <v>0</v>
      </c>
      <c r="L147" s="235"/>
      <c r="M147" s="235">
        <f>SUM(M148:M160)</f>
        <v>0</v>
      </c>
      <c r="N147" s="235"/>
      <c r="O147" s="235">
        <f>SUM(O148:O160)</f>
        <v>0</v>
      </c>
      <c r="P147" s="235"/>
      <c r="Q147" s="235">
        <f>SUM(Q148:Q160)</f>
        <v>0</v>
      </c>
      <c r="R147" s="235"/>
      <c r="S147" s="235"/>
      <c r="T147" s="235"/>
      <c r="U147" s="235"/>
      <c r="V147" s="235">
        <f>SUM(V148:V160)</f>
        <v>0</v>
      </c>
      <c r="W147" s="235"/>
      <c r="X147" s="235"/>
      <c r="AG147" t="s">
        <v>106</v>
      </c>
    </row>
    <row r="148" spans="1:60" ht="22.5" outlineLevel="1" x14ac:dyDescent="0.2">
      <c r="A148" s="242">
        <v>61</v>
      </c>
      <c r="B148" s="243" t="s">
        <v>326</v>
      </c>
      <c r="C148" s="259" t="s">
        <v>462</v>
      </c>
      <c r="D148" s="244" t="s">
        <v>328</v>
      </c>
      <c r="E148" s="245">
        <v>1</v>
      </c>
      <c r="F148" s="246">
        <f>H148+J148</f>
        <v>0</v>
      </c>
      <c r="G148" s="246">
        <f>ROUND(E148*F148,2)</f>
        <v>0</v>
      </c>
      <c r="H148" s="247"/>
      <c r="I148" s="246">
        <f>ROUND(E148*H148,2)</f>
        <v>0</v>
      </c>
      <c r="J148" s="247"/>
      <c r="K148" s="248">
        <f>ROUND(E148*J148,2)</f>
        <v>0</v>
      </c>
      <c r="L148" s="232">
        <v>21</v>
      </c>
      <c r="M148" s="232">
        <f>G148*(1+L148/100)</f>
        <v>0</v>
      </c>
      <c r="N148" s="232">
        <v>0</v>
      </c>
      <c r="O148" s="232">
        <f>ROUND(E148*N148,2)</f>
        <v>0</v>
      </c>
      <c r="P148" s="232">
        <v>0</v>
      </c>
      <c r="Q148" s="232">
        <f>ROUND(E148*P148,2)</f>
        <v>0</v>
      </c>
      <c r="R148" s="232"/>
      <c r="S148" s="232" t="s">
        <v>263</v>
      </c>
      <c r="T148" s="232" t="s">
        <v>264</v>
      </c>
      <c r="U148" s="232">
        <v>0</v>
      </c>
      <c r="V148" s="232">
        <f>ROUND(E148*U148,2)</f>
        <v>0</v>
      </c>
      <c r="W148" s="232"/>
      <c r="X148" s="232" t="s">
        <v>111</v>
      </c>
      <c r="Y148" s="213"/>
      <c r="Z148" s="213"/>
      <c r="AA148" s="213"/>
      <c r="AB148" s="213"/>
      <c r="AC148" s="213"/>
      <c r="AD148" s="213"/>
      <c r="AE148" s="213"/>
      <c r="AF148" s="213"/>
      <c r="AG148" s="213" t="s">
        <v>112</v>
      </c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outlineLevel="1" x14ac:dyDescent="0.2">
      <c r="A149" s="230"/>
      <c r="B149" s="231"/>
      <c r="C149" s="260" t="s">
        <v>46</v>
      </c>
      <c r="D149" s="233"/>
      <c r="E149" s="234">
        <v>1</v>
      </c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13"/>
      <c r="Z149" s="213"/>
      <c r="AA149" s="213"/>
      <c r="AB149" s="213"/>
      <c r="AC149" s="213"/>
      <c r="AD149" s="213"/>
      <c r="AE149" s="213"/>
      <c r="AF149" s="213"/>
      <c r="AG149" s="213" t="s">
        <v>114</v>
      </c>
      <c r="AH149" s="213">
        <v>0</v>
      </c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1" x14ac:dyDescent="0.2">
      <c r="A150" s="242">
        <v>62</v>
      </c>
      <c r="B150" s="243" t="s">
        <v>333</v>
      </c>
      <c r="C150" s="259" t="s">
        <v>463</v>
      </c>
      <c r="D150" s="244" t="s">
        <v>328</v>
      </c>
      <c r="E150" s="245">
        <v>1</v>
      </c>
      <c r="F150" s="246">
        <f>H150+J150</f>
        <v>0</v>
      </c>
      <c r="G150" s="246">
        <f>ROUND(E150*F150,2)</f>
        <v>0</v>
      </c>
      <c r="H150" s="247"/>
      <c r="I150" s="246">
        <f>ROUND(E150*H150,2)</f>
        <v>0</v>
      </c>
      <c r="J150" s="247"/>
      <c r="K150" s="248">
        <f>ROUND(E150*J150,2)</f>
        <v>0</v>
      </c>
      <c r="L150" s="232">
        <v>21</v>
      </c>
      <c r="M150" s="232">
        <f>G150*(1+L150/100)</f>
        <v>0</v>
      </c>
      <c r="N150" s="232">
        <v>0</v>
      </c>
      <c r="O150" s="232">
        <f>ROUND(E150*N150,2)</f>
        <v>0</v>
      </c>
      <c r="P150" s="232">
        <v>0</v>
      </c>
      <c r="Q150" s="232">
        <f>ROUND(E150*P150,2)</f>
        <v>0</v>
      </c>
      <c r="R150" s="232"/>
      <c r="S150" s="232" t="s">
        <v>263</v>
      </c>
      <c r="T150" s="232" t="s">
        <v>264</v>
      </c>
      <c r="U150" s="232">
        <v>0</v>
      </c>
      <c r="V150" s="232">
        <f>ROUND(E150*U150,2)</f>
        <v>0</v>
      </c>
      <c r="W150" s="232"/>
      <c r="X150" s="232" t="s">
        <v>111</v>
      </c>
      <c r="Y150" s="213"/>
      <c r="Z150" s="213"/>
      <c r="AA150" s="213"/>
      <c r="AB150" s="213"/>
      <c r="AC150" s="213"/>
      <c r="AD150" s="213"/>
      <c r="AE150" s="213"/>
      <c r="AF150" s="213"/>
      <c r="AG150" s="213" t="s">
        <v>112</v>
      </c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outlineLevel="1" x14ac:dyDescent="0.2">
      <c r="A151" s="230"/>
      <c r="B151" s="231"/>
      <c r="C151" s="260" t="s">
        <v>46</v>
      </c>
      <c r="D151" s="233"/>
      <c r="E151" s="234">
        <v>1</v>
      </c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13"/>
      <c r="Z151" s="213"/>
      <c r="AA151" s="213"/>
      <c r="AB151" s="213"/>
      <c r="AC151" s="213"/>
      <c r="AD151" s="213"/>
      <c r="AE151" s="213"/>
      <c r="AF151" s="213"/>
      <c r="AG151" s="213" t="s">
        <v>114</v>
      </c>
      <c r="AH151" s="213">
        <v>0</v>
      </c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outlineLevel="1" x14ac:dyDescent="0.2">
      <c r="A152" s="242">
        <v>63</v>
      </c>
      <c r="B152" s="243" t="s">
        <v>335</v>
      </c>
      <c r="C152" s="259" t="s">
        <v>464</v>
      </c>
      <c r="D152" s="244" t="s">
        <v>465</v>
      </c>
      <c r="E152" s="245">
        <v>4</v>
      </c>
      <c r="F152" s="246">
        <f>H152+J152</f>
        <v>0</v>
      </c>
      <c r="G152" s="246">
        <f>ROUND(E152*F152,2)</f>
        <v>0</v>
      </c>
      <c r="H152" s="247"/>
      <c r="I152" s="246">
        <f>ROUND(E152*H152,2)</f>
        <v>0</v>
      </c>
      <c r="J152" s="247"/>
      <c r="K152" s="248">
        <f>ROUND(E152*J152,2)</f>
        <v>0</v>
      </c>
      <c r="L152" s="232">
        <v>21</v>
      </c>
      <c r="M152" s="232">
        <f>G152*(1+L152/100)</f>
        <v>0</v>
      </c>
      <c r="N152" s="232">
        <v>0</v>
      </c>
      <c r="O152" s="232">
        <f>ROUND(E152*N152,2)</f>
        <v>0</v>
      </c>
      <c r="P152" s="232">
        <v>0</v>
      </c>
      <c r="Q152" s="232">
        <f>ROUND(E152*P152,2)</f>
        <v>0</v>
      </c>
      <c r="R152" s="232"/>
      <c r="S152" s="232" t="s">
        <v>263</v>
      </c>
      <c r="T152" s="232" t="s">
        <v>264</v>
      </c>
      <c r="U152" s="232">
        <v>0</v>
      </c>
      <c r="V152" s="232">
        <f>ROUND(E152*U152,2)</f>
        <v>0</v>
      </c>
      <c r="W152" s="232"/>
      <c r="X152" s="232" t="s">
        <v>111</v>
      </c>
      <c r="Y152" s="213"/>
      <c r="Z152" s="213"/>
      <c r="AA152" s="213"/>
      <c r="AB152" s="213"/>
      <c r="AC152" s="213"/>
      <c r="AD152" s="213"/>
      <c r="AE152" s="213"/>
      <c r="AF152" s="213"/>
      <c r="AG152" s="213" t="s">
        <v>112</v>
      </c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outlineLevel="1" x14ac:dyDescent="0.2">
      <c r="A153" s="230"/>
      <c r="B153" s="231"/>
      <c r="C153" s="260" t="s">
        <v>466</v>
      </c>
      <c r="D153" s="233"/>
      <c r="E153" s="234">
        <v>1</v>
      </c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13"/>
      <c r="Z153" s="213"/>
      <c r="AA153" s="213"/>
      <c r="AB153" s="213"/>
      <c r="AC153" s="213"/>
      <c r="AD153" s="213"/>
      <c r="AE153" s="213"/>
      <c r="AF153" s="213"/>
      <c r="AG153" s="213" t="s">
        <v>114</v>
      </c>
      <c r="AH153" s="213">
        <v>0</v>
      </c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outlineLevel="1" x14ac:dyDescent="0.2">
      <c r="A154" s="230"/>
      <c r="B154" s="231"/>
      <c r="C154" s="260" t="s">
        <v>467</v>
      </c>
      <c r="D154" s="233"/>
      <c r="E154" s="234">
        <v>1</v>
      </c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13"/>
      <c r="Z154" s="213"/>
      <c r="AA154" s="213"/>
      <c r="AB154" s="213"/>
      <c r="AC154" s="213"/>
      <c r="AD154" s="213"/>
      <c r="AE154" s="213"/>
      <c r="AF154" s="213"/>
      <c r="AG154" s="213" t="s">
        <v>114</v>
      </c>
      <c r="AH154" s="213">
        <v>0</v>
      </c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outlineLevel="1" x14ac:dyDescent="0.2">
      <c r="A155" s="230"/>
      <c r="B155" s="231"/>
      <c r="C155" s="260" t="s">
        <v>468</v>
      </c>
      <c r="D155" s="233"/>
      <c r="E155" s="234">
        <v>1</v>
      </c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13"/>
      <c r="Z155" s="213"/>
      <c r="AA155" s="213"/>
      <c r="AB155" s="213"/>
      <c r="AC155" s="213"/>
      <c r="AD155" s="213"/>
      <c r="AE155" s="213"/>
      <c r="AF155" s="213"/>
      <c r="AG155" s="213" t="s">
        <v>114</v>
      </c>
      <c r="AH155" s="213">
        <v>0</v>
      </c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outlineLevel="1" x14ac:dyDescent="0.2">
      <c r="A156" s="230"/>
      <c r="B156" s="231"/>
      <c r="C156" s="260" t="s">
        <v>469</v>
      </c>
      <c r="D156" s="233"/>
      <c r="E156" s="234">
        <v>1</v>
      </c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13"/>
      <c r="Z156" s="213"/>
      <c r="AA156" s="213"/>
      <c r="AB156" s="213"/>
      <c r="AC156" s="213"/>
      <c r="AD156" s="213"/>
      <c r="AE156" s="213"/>
      <c r="AF156" s="213"/>
      <c r="AG156" s="213" t="s">
        <v>114</v>
      </c>
      <c r="AH156" s="213">
        <v>0</v>
      </c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ht="22.5" outlineLevel="1" x14ac:dyDescent="0.2">
      <c r="A157" s="242">
        <v>64</v>
      </c>
      <c r="B157" s="243" t="s">
        <v>470</v>
      </c>
      <c r="C157" s="259" t="s">
        <v>471</v>
      </c>
      <c r="D157" s="244" t="s">
        <v>328</v>
      </c>
      <c r="E157" s="245">
        <v>1</v>
      </c>
      <c r="F157" s="246">
        <f>H157+J157</f>
        <v>0</v>
      </c>
      <c r="G157" s="246">
        <f>ROUND(E157*F157,2)</f>
        <v>0</v>
      </c>
      <c r="H157" s="247"/>
      <c r="I157" s="246">
        <f>ROUND(E157*H157,2)</f>
        <v>0</v>
      </c>
      <c r="J157" s="247"/>
      <c r="K157" s="248">
        <f>ROUND(E157*J157,2)</f>
        <v>0</v>
      </c>
      <c r="L157" s="232">
        <v>21</v>
      </c>
      <c r="M157" s="232">
        <f>G157*(1+L157/100)</f>
        <v>0</v>
      </c>
      <c r="N157" s="232">
        <v>0</v>
      </c>
      <c r="O157" s="232">
        <f>ROUND(E157*N157,2)</f>
        <v>0</v>
      </c>
      <c r="P157" s="232">
        <v>0</v>
      </c>
      <c r="Q157" s="232">
        <f>ROUND(E157*P157,2)</f>
        <v>0</v>
      </c>
      <c r="R157" s="232"/>
      <c r="S157" s="232" t="s">
        <v>263</v>
      </c>
      <c r="T157" s="232" t="s">
        <v>264</v>
      </c>
      <c r="U157" s="232">
        <v>0</v>
      </c>
      <c r="V157" s="232">
        <f>ROUND(E157*U157,2)</f>
        <v>0</v>
      </c>
      <c r="W157" s="232"/>
      <c r="X157" s="232" t="s">
        <v>111</v>
      </c>
      <c r="Y157" s="213"/>
      <c r="Z157" s="213"/>
      <c r="AA157" s="213"/>
      <c r="AB157" s="213"/>
      <c r="AC157" s="213"/>
      <c r="AD157" s="213"/>
      <c r="AE157" s="213"/>
      <c r="AF157" s="213"/>
      <c r="AG157" s="213" t="s">
        <v>112</v>
      </c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outlineLevel="1" x14ac:dyDescent="0.2">
      <c r="A158" s="230"/>
      <c r="B158" s="231"/>
      <c r="C158" s="260" t="s">
        <v>46</v>
      </c>
      <c r="D158" s="233"/>
      <c r="E158" s="234">
        <v>1</v>
      </c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13"/>
      <c r="Z158" s="213"/>
      <c r="AA158" s="213"/>
      <c r="AB158" s="213"/>
      <c r="AC158" s="213"/>
      <c r="AD158" s="213"/>
      <c r="AE158" s="213"/>
      <c r="AF158" s="213"/>
      <c r="AG158" s="213" t="s">
        <v>114</v>
      </c>
      <c r="AH158" s="213">
        <v>0</v>
      </c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outlineLevel="1" x14ac:dyDescent="0.2">
      <c r="A159" s="242">
        <v>65</v>
      </c>
      <c r="B159" s="243" t="s">
        <v>472</v>
      </c>
      <c r="C159" s="259" t="s">
        <v>473</v>
      </c>
      <c r="D159" s="244" t="s">
        <v>328</v>
      </c>
      <c r="E159" s="245">
        <v>1</v>
      </c>
      <c r="F159" s="246">
        <f>H159+J159</f>
        <v>0</v>
      </c>
      <c r="G159" s="246">
        <f>ROUND(E159*F159,2)</f>
        <v>0</v>
      </c>
      <c r="H159" s="247"/>
      <c r="I159" s="246">
        <f>ROUND(E159*H159,2)</f>
        <v>0</v>
      </c>
      <c r="J159" s="247"/>
      <c r="K159" s="248">
        <f>ROUND(E159*J159,2)</f>
        <v>0</v>
      </c>
      <c r="L159" s="232">
        <v>21</v>
      </c>
      <c r="M159" s="232">
        <f>G159*(1+L159/100)</f>
        <v>0</v>
      </c>
      <c r="N159" s="232">
        <v>0</v>
      </c>
      <c r="O159" s="232">
        <f>ROUND(E159*N159,2)</f>
        <v>0</v>
      </c>
      <c r="P159" s="232">
        <v>0</v>
      </c>
      <c r="Q159" s="232">
        <f>ROUND(E159*P159,2)</f>
        <v>0</v>
      </c>
      <c r="R159" s="232"/>
      <c r="S159" s="232" t="s">
        <v>263</v>
      </c>
      <c r="T159" s="232" t="s">
        <v>264</v>
      </c>
      <c r="U159" s="232">
        <v>0</v>
      </c>
      <c r="V159" s="232">
        <f>ROUND(E159*U159,2)</f>
        <v>0</v>
      </c>
      <c r="W159" s="232"/>
      <c r="X159" s="232" t="s">
        <v>196</v>
      </c>
      <c r="Y159" s="213"/>
      <c r="Z159" s="213"/>
      <c r="AA159" s="213"/>
      <c r="AB159" s="213"/>
      <c r="AC159" s="213"/>
      <c r="AD159" s="213"/>
      <c r="AE159" s="213"/>
      <c r="AF159" s="213"/>
      <c r="AG159" s="213" t="s">
        <v>197</v>
      </c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</row>
    <row r="160" spans="1:60" outlineLevel="1" x14ac:dyDescent="0.2">
      <c r="A160" s="230"/>
      <c r="B160" s="231"/>
      <c r="C160" s="260" t="s">
        <v>46</v>
      </c>
      <c r="D160" s="233"/>
      <c r="E160" s="234">
        <v>1</v>
      </c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13"/>
      <c r="Z160" s="213"/>
      <c r="AA160" s="213"/>
      <c r="AB160" s="213"/>
      <c r="AC160" s="213"/>
      <c r="AD160" s="213"/>
      <c r="AE160" s="213"/>
      <c r="AF160" s="213"/>
      <c r="AG160" s="213" t="s">
        <v>114</v>
      </c>
      <c r="AH160" s="213">
        <v>0</v>
      </c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33" x14ac:dyDescent="0.2">
      <c r="A161" s="3"/>
      <c r="B161" s="4"/>
      <c r="C161" s="263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AE161">
        <v>15</v>
      </c>
      <c r="AF161">
        <v>21</v>
      </c>
      <c r="AG161" t="s">
        <v>92</v>
      </c>
    </row>
    <row r="162" spans="1:33" x14ac:dyDescent="0.2">
      <c r="A162" s="216"/>
      <c r="B162" s="217" t="s">
        <v>31</v>
      </c>
      <c r="C162" s="264"/>
      <c r="D162" s="218"/>
      <c r="E162" s="219"/>
      <c r="F162" s="219"/>
      <c r="G162" s="257">
        <f>G8+G68+G73+G76+G81+G90+G98+G129+G141+G144+G147</f>
        <v>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AE162">
        <f>SUMIF(L7:L160,AE161,G7:G160)</f>
        <v>0</v>
      </c>
      <c r="AF162">
        <f>SUMIF(L7:L160,AF161,G7:G160)</f>
        <v>0</v>
      </c>
      <c r="AG162" t="s">
        <v>342</v>
      </c>
    </row>
    <row r="163" spans="1:33" x14ac:dyDescent="0.2">
      <c r="A163" s="3"/>
      <c r="B163" s="4"/>
      <c r="C163" s="263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33" x14ac:dyDescent="0.2">
      <c r="A164" s="3"/>
      <c r="B164" s="4"/>
      <c r="C164" s="263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33" x14ac:dyDescent="0.2">
      <c r="A165" s="220" t="s">
        <v>343</v>
      </c>
      <c r="B165" s="220"/>
      <c r="C165" s="265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33" x14ac:dyDescent="0.2">
      <c r="A166" s="221"/>
      <c r="B166" s="222"/>
      <c r="C166" s="266"/>
      <c r="D166" s="222"/>
      <c r="E166" s="222"/>
      <c r="F166" s="222"/>
      <c r="G166" s="22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AG166" t="s">
        <v>344</v>
      </c>
    </row>
    <row r="167" spans="1:33" x14ac:dyDescent="0.2">
      <c r="A167" s="224"/>
      <c r="B167" s="225"/>
      <c r="C167" s="267"/>
      <c r="D167" s="225"/>
      <c r="E167" s="225"/>
      <c r="F167" s="225"/>
      <c r="G167" s="22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33" x14ac:dyDescent="0.2">
      <c r="A168" s="224"/>
      <c r="B168" s="225"/>
      <c r="C168" s="267"/>
      <c r="D168" s="225"/>
      <c r="E168" s="225"/>
      <c r="F168" s="225"/>
      <c r="G168" s="22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33" x14ac:dyDescent="0.2">
      <c r="A169" s="224"/>
      <c r="B169" s="225"/>
      <c r="C169" s="267"/>
      <c r="D169" s="225"/>
      <c r="E169" s="225"/>
      <c r="F169" s="225"/>
      <c r="G169" s="22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33" x14ac:dyDescent="0.2">
      <c r="A170" s="227"/>
      <c r="B170" s="228"/>
      <c r="C170" s="268"/>
      <c r="D170" s="228"/>
      <c r="E170" s="228"/>
      <c r="F170" s="228"/>
      <c r="G170" s="229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33" x14ac:dyDescent="0.2">
      <c r="A171" s="3"/>
      <c r="B171" s="4"/>
      <c r="C171" s="263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33" x14ac:dyDescent="0.2">
      <c r="C172" s="269"/>
      <c r="D172" s="10"/>
      <c r="AG172" t="s">
        <v>345</v>
      </c>
    </row>
    <row r="173" spans="1:33" x14ac:dyDescent="0.2">
      <c r="D173" s="10"/>
    </row>
    <row r="174" spans="1:33" x14ac:dyDescent="0.2">
      <c r="D174" s="10"/>
    </row>
    <row r="175" spans="1:33" x14ac:dyDescent="0.2">
      <c r="D175" s="10"/>
    </row>
    <row r="176" spans="1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8">
    <mergeCell ref="A1:G1"/>
    <mergeCell ref="C2:G2"/>
    <mergeCell ref="C3:G3"/>
    <mergeCell ref="C4:G4"/>
    <mergeCell ref="A165:C165"/>
    <mergeCell ref="A166:G170"/>
    <mergeCell ref="C49:G49"/>
    <mergeCell ref="C143:G14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1 SO-01 Pol</vt:lpstr>
      <vt:lpstr>1 SO-02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SO-01 Pol'!Názvy_tisku</vt:lpstr>
      <vt:lpstr>'1 SO-02 Pol'!Názvy_tisku</vt:lpstr>
      <vt:lpstr>oadresa</vt:lpstr>
      <vt:lpstr>Stavba!Objednatel</vt:lpstr>
      <vt:lpstr>Stavba!Objekt</vt:lpstr>
      <vt:lpstr>'1 SO-01 Pol'!Oblast_tisku</vt:lpstr>
      <vt:lpstr>'1 SO-02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Matejkova</dc:creator>
  <cp:lastModifiedBy>Jana Matejkova</cp:lastModifiedBy>
  <cp:lastPrinted>2019-03-19T12:27:02Z</cp:lastPrinted>
  <dcterms:created xsi:type="dcterms:W3CDTF">2009-04-08T07:15:50Z</dcterms:created>
  <dcterms:modified xsi:type="dcterms:W3CDTF">2020-07-09T08:09:48Z</dcterms:modified>
</cp:coreProperties>
</file>