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řejné zakázky\2024-xx Multimediální učebna\RM_53_2024_03_příloha_01_VZMR-Multimediální _učebna\"/>
    </mc:Choice>
  </mc:AlternateContent>
  <xr:revisionPtr revIDLastSave="0" documentId="13_ncr:1_{F07F30B3-8885-4188-B2BB-B2D8F5626E11}" xr6:coauthVersionLast="47" xr6:coauthVersionMax="47" xr10:uidLastSave="{00000000-0000-0000-0000-000000000000}"/>
  <bookViews>
    <workbookView xWindow="-108" yWindow="-108" windowWidth="23256" windowHeight="12456" xr2:uid="{A9CC1D90-682A-42F8-9675-DBB8BABB71E5}"/>
  </bookViews>
  <sheets>
    <sheet name="Rekapitulace dodávek" sheetId="4" r:id="rId1"/>
    <sheet name="Multimedialni_ucebna" sheetId="1" r:id="rId2"/>
  </sheets>
  <definedNames>
    <definedName name="_xlnm.Print_Area" localSheetId="1">Multimedialni_ucebna!$B$2:$I$145</definedName>
    <definedName name="_xlnm.Print_Area" localSheetId="0">'Rekapitulace dodávek'!$B$2:$O$43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I51" i="1" s="1"/>
  <c r="G52" i="1"/>
  <c r="I52" i="1" s="1"/>
  <c r="I49" i="1"/>
  <c r="I50" i="1"/>
  <c r="I53" i="1"/>
  <c r="I48" i="1" l="1"/>
  <c r="I65" i="1"/>
  <c r="I78" i="1"/>
  <c r="I77" i="1"/>
  <c r="I76" i="1"/>
  <c r="I75" i="1" s="1"/>
  <c r="I98" i="1"/>
  <c r="I97" i="1"/>
  <c r="I96" i="1" s="1"/>
  <c r="I36" i="1" l="1"/>
  <c r="I38" i="1"/>
  <c r="I62" i="1" l="1"/>
  <c r="I63" i="1"/>
  <c r="I64" i="1"/>
  <c r="I95" i="1" l="1"/>
  <c r="G80" i="1"/>
  <c r="G81" i="1"/>
  <c r="G82" i="1"/>
  <c r="G83" i="1"/>
  <c r="G84" i="1"/>
  <c r="G85" i="1"/>
  <c r="G86" i="1"/>
  <c r="G87" i="1"/>
  <c r="G92" i="1" s="1"/>
  <c r="G91" i="1"/>
  <c r="G71" i="1"/>
  <c r="G69" i="1"/>
  <c r="G70" i="1" s="1"/>
  <c r="G68" i="1"/>
  <c r="I61" i="1"/>
  <c r="G93" i="1" l="1"/>
  <c r="I122" i="1" l="1"/>
  <c r="I123" i="1"/>
  <c r="I125" i="1"/>
  <c r="I124" i="1" s="1"/>
  <c r="I126" i="1"/>
  <c r="D12" i="1" l="1"/>
  <c r="I144" i="1" l="1"/>
  <c r="I143" i="1"/>
  <c r="I142" i="1" s="1"/>
  <c r="I141" i="1"/>
  <c r="I140" i="1"/>
  <c r="I139" i="1" s="1"/>
  <c r="I131" i="1"/>
  <c r="I129" i="1"/>
  <c r="I128" i="1" s="1"/>
  <c r="I132" i="1"/>
  <c r="I133" i="1"/>
  <c r="I134" i="1"/>
  <c r="I135" i="1"/>
  <c r="I137" i="1"/>
  <c r="I136" i="1" s="1"/>
  <c r="I138" i="1"/>
  <c r="I145" i="1"/>
  <c r="I121" i="1"/>
  <c r="I116" i="1"/>
  <c r="G101" i="1"/>
  <c r="I101" i="1" s="1"/>
  <c r="G100" i="1"/>
  <c r="G102" i="1" s="1"/>
  <c r="I102" i="1" s="1"/>
  <c r="I88" i="1"/>
  <c r="I89" i="1"/>
  <c r="I90" i="1"/>
  <c r="I94" i="1"/>
  <c r="I107" i="1"/>
  <c r="I108" i="1"/>
  <c r="I109" i="1"/>
  <c r="I110" i="1"/>
  <c r="I111" i="1"/>
  <c r="I112" i="1"/>
  <c r="I114" i="1"/>
  <c r="I113" i="1" s="1"/>
  <c r="I115" i="1"/>
  <c r="I118" i="1"/>
  <c r="I119" i="1"/>
  <c r="I120" i="1"/>
  <c r="I91" i="1"/>
  <c r="I93" i="1"/>
  <c r="I86" i="1"/>
  <c r="I85" i="1"/>
  <c r="I84" i="1"/>
  <c r="I83" i="1"/>
  <c r="I82" i="1"/>
  <c r="I81" i="1"/>
  <c r="I80" i="1"/>
  <c r="I73" i="1"/>
  <c r="G56" i="1"/>
  <c r="I130" i="1" l="1"/>
  <c r="I127" i="1"/>
  <c r="I117" i="1"/>
  <c r="I106" i="1"/>
  <c r="I34" i="1"/>
  <c r="I72" i="1"/>
  <c r="I92" i="1"/>
  <c r="I87" i="1"/>
  <c r="G103" i="1"/>
  <c r="I103" i="1" s="1"/>
  <c r="I100" i="1"/>
  <c r="I105" i="1" l="1"/>
  <c r="I104" i="1" s="1"/>
  <c r="I79" i="1"/>
  <c r="I74" i="1" s="1"/>
  <c r="I99" i="1"/>
  <c r="I39" i="1" s="1"/>
  <c r="I42" i="1"/>
  <c r="I37" i="1" l="1"/>
  <c r="I41" i="1"/>
  <c r="I40" i="1"/>
  <c r="I35" i="1"/>
  <c r="H15" i="1"/>
  <c r="H14" i="1"/>
  <c r="D15" i="1"/>
  <c r="D14" i="1"/>
  <c r="D10" i="1" l="1"/>
  <c r="D6" i="1"/>
  <c r="D8" i="1"/>
  <c r="I71" i="1"/>
  <c r="I70" i="1"/>
  <c r="I69" i="1"/>
  <c r="I68" i="1"/>
  <c r="I67" i="1"/>
  <c r="I66" i="1" s="1"/>
  <c r="I60" i="1"/>
  <c r="I59" i="1"/>
  <c r="I58" i="1"/>
  <c r="I57" i="1"/>
  <c r="I56" i="1"/>
  <c r="I54" i="1" s="1"/>
  <c r="I55" i="1"/>
  <c r="E34" i="4"/>
  <c r="I47" i="1" l="1"/>
  <c r="I46" i="1" s="1"/>
  <c r="I32" i="1"/>
  <c r="I31" i="1"/>
  <c r="I33" i="1"/>
  <c r="I30" i="1" l="1"/>
  <c r="I29" i="1" s="1"/>
  <c r="H18" i="1" l="1"/>
  <c r="M42" i="4"/>
  <c r="H21" i="1"/>
  <c r="O22" i="4" l="1"/>
  <c r="I25" i="4"/>
  <c r="O25" i="4" s="1"/>
  <c r="H23" i="1"/>
  <c r="O42" i="4" s="1"/>
  <c r="O28" i="4" s="1"/>
</calcChain>
</file>

<file path=xl/sharedStrings.xml><?xml version="1.0" encoding="utf-8"?>
<sst xmlns="http://schemas.openxmlformats.org/spreadsheetml/2006/main" count="243" uniqueCount="157">
  <si>
    <t>REKAPITULACE STAVBA</t>
  </si>
  <si>
    <t>Stavba:</t>
  </si>
  <si>
    <t>Cena bez DPH</t>
  </si>
  <si>
    <t xml:space="preserve">DPH  </t>
  </si>
  <si>
    <t>Sazba daně</t>
  </si>
  <si>
    <t>Základ daně</t>
  </si>
  <si>
    <t>Výše daně</t>
  </si>
  <si>
    <t>Cena s DPH</t>
  </si>
  <si>
    <t>v</t>
  </si>
  <si>
    <t>CZK</t>
  </si>
  <si>
    <t>REKAPITULACE OBJEKTŮ A SOUPISŮ PRACÍ</t>
  </si>
  <si>
    <t>Náklady z rozpočtů</t>
  </si>
  <si>
    <t>Kód</t>
  </si>
  <si>
    <t>Popis</t>
  </si>
  <si>
    <t>Cena bez DPH [CZK]</t>
  </si>
  <si>
    <t>Cena s DPH [CZK]</t>
  </si>
  <si>
    <t>základní</t>
  </si>
  <si>
    <t>Uchazeč:</t>
  </si>
  <si>
    <t>IČ:</t>
  </si>
  <si>
    <t>DIČ:</t>
  </si>
  <si>
    <t>Název objektu:</t>
  </si>
  <si>
    <t>KRYCÍ LIST SOUPISU PRACÍ</t>
  </si>
  <si>
    <t>Objekt:</t>
  </si>
  <si>
    <t>Místo:</t>
  </si>
  <si>
    <t>DPH</t>
  </si>
  <si>
    <t>Kód dílu - Popis</t>
  </si>
  <si>
    <t>Cena celkem [CZK]</t>
  </si>
  <si>
    <t>PČ</t>
  </si>
  <si>
    <t>Typ</t>
  </si>
  <si>
    <t>MJ</t>
  </si>
  <si>
    <t>Množství</t>
  </si>
  <si>
    <t>J.cena [CZK]</t>
  </si>
  <si>
    <t>Náklady soupisu celkem</t>
  </si>
  <si>
    <t>kus</t>
  </si>
  <si>
    <t>soubor</t>
  </si>
  <si>
    <t>Náklady ze soupisu dodávke a prací</t>
  </si>
  <si>
    <t>HSV - Práce a dodávky HSV</t>
  </si>
  <si>
    <t xml:space="preserve">    D1 - Úpravy porvrchů, podlahy a osazování výplní</t>
  </si>
  <si>
    <t xml:space="preserve">    D2 - Ostatní konstrukce a práce, bourání</t>
  </si>
  <si>
    <t xml:space="preserve">    D3 - Přesun suťě</t>
  </si>
  <si>
    <t xml:space="preserve">    D4 - Přesun hmot</t>
  </si>
  <si>
    <t>PSV - Práce a dodávky PSV</t>
  </si>
  <si>
    <t xml:space="preserve">    D1 - Slaboproudé rozvody + příslušenství</t>
  </si>
  <si>
    <t xml:space="preserve">    D2 - Silnoproudé rozvody + příslušenství</t>
  </si>
  <si>
    <t>Práce a dodávky HSV</t>
  </si>
  <si>
    <t>Úpravy porvrchů, podlahy a osazování výplní</t>
  </si>
  <si>
    <t>Hrubá výplň rýh ve stěnách maltou jakékoli šířky rýhy</t>
  </si>
  <si>
    <t>m</t>
  </si>
  <si>
    <t>Penetrační disperzní nátěr vnitřních stěn nanášený ručně</t>
  </si>
  <si>
    <t>m2</t>
  </si>
  <si>
    <t>Potažení vnitřních stěn sklovláknitým pletivem vtlačeným do tmele</t>
  </si>
  <si>
    <t>Potažení vnitřních stěn vápenocementovým štukem tloušťky do 3 mm</t>
  </si>
  <si>
    <t>Zakrytí podlah fólií přilepenou lepící páskou</t>
  </si>
  <si>
    <t>ks</t>
  </si>
  <si>
    <t>Ostatní konstrukce a práce, bourání</t>
  </si>
  <si>
    <t>Lešení pomocné pro objekty pozemních staveb, podlaha výšky do 3,5 m</t>
  </si>
  <si>
    <t>Vyčištění budov před předáním do užívání</t>
  </si>
  <si>
    <t>Vysekání rýh v cihelných zdech hl do 50 mm š do 100 mm</t>
  </si>
  <si>
    <t>Řezání stávajících betonových mazanin nevyztužených hl do 100 mm</t>
  </si>
  <si>
    <t>Soubor prací spojený se zapravením po demontážích a po rozvodech elektra.</t>
  </si>
  <si>
    <t>Soubor prací spojený s demontáží stávajícího vybavení v řešených prostorech.</t>
  </si>
  <si>
    <t>Přesun sutě</t>
  </si>
  <si>
    <t>Vnitrostaveništní doprava suti a vybouraných hmot vodorovně do 50 m pro budovy v do 12 m ručně</t>
  </si>
  <si>
    <t>t</t>
  </si>
  <si>
    <t>Naložení a složení suti</t>
  </si>
  <si>
    <t>Odvoz suti a vybouraných hmot na skládku nebo meziskládku do 1 km se složením</t>
  </si>
  <si>
    <t>Příplatek k ceně za každý započatý 1 km  přes 1 km - celkem 20 km</t>
  </si>
  <si>
    <t>Poplatky za uložení stavebního směsného odpadu na skládce ( skládkovné)</t>
  </si>
  <si>
    <t>Přesun hmot pro budovy zděné v do 12 m</t>
  </si>
  <si>
    <t>Práce a dodávky PSV</t>
  </si>
  <si>
    <t>Podlahy povlakové</t>
  </si>
  <si>
    <t>Broušení podkladu povlakových podlah před litím stěrky</t>
  </si>
  <si>
    <t>Odstranění zbytků lepidla z podkladu povlakových podlah broušením</t>
  </si>
  <si>
    <t>Vysátí podkladu povlakových podlah</t>
  </si>
  <si>
    <t>Dvousložková penetrace podkladu povlakových podlah</t>
  </si>
  <si>
    <t>Vyrovnání podkladu povlakových podlah stěrkou pevnosti 20 MPa tl 8 mm</t>
  </si>
  <si>
    <t>Demontáž lepených povlakových podlah bez podložky ručně</t>
  </si>
  <si>
    <t>Lepení pásů z PVC standardním lepidlem</t>
  </si>
  <si>
    <t xml:space="preserve">PVC vinyl, heterogenní, zátěžový, antibakteriální, nášlapná vrstva 0,70mm, třída zátěže 34/43, hořlavost Bfl S1. </t>
  </si>
  <si>
    <t>Spoj povlakových podlahovin z PVC svařováním za studena</t>
  </si>
  <si>
    <t>Odstranění soklíků a lišt pryžových nebo plastových</t>
  </si>
  <si>
    <t>Lišta soklová PVC 30x30mm</t>
  </si>
  <si>
    <t>Montáž obvodových lišt lepených</t>
  </si>
  <si>
    <t>Základní čištění nově položených podlahovin vysátím a setřením vlhkým mopem</t>
  </si>
  <si>
    <t>Odstranění lepidla ručně z podlah</t>
  </si>
  <si>
    <t>Přesun hmot procentní pro podlahy povlakové v objektech v do 12 m</t>
  </si>
  <si>
    <t>%</t>
  </si>
  <si>
    <t>Dokončovací práce - malby a tapety</t>
  </si>
  <si>
    <t>Omytí podkladu v místnostech výšky do 3,80 m – stěny + strop</t>
  </si>
  <si>
    <t>Oškrabání malby v místnostech výšky do 3,80 m</t>
  </si>
  <si>
    <t>Hloubková jednonásobná penetrace podkladu v místnostech výšky do 3,80 m</t>
  </si>
  <si>
    <t>Dvojnásobné bílé malby  ze směsí za sucha dobře otěruvzdorných v místnostech do 3,80 m</t>
  </si>
  <si>
    <t>Slaboproudé rozvody + příslušenství</t>
  </si>
  <si>
    <t>Silnoproudé rozvody + příslušenství</t>
  </si>
  <si>
    <t>Základní škola Újezd u Brna, Školní 284, 664 53 Újezd u Brna</t>
  </si>
  <si>
    <t xml:space="preserve">Investor: </t>
  </si>
  <si>
    <t>Město Újezd u Brna, Komenského 107, 664 53 Újezd u Brna</t>
  </si>
  <si>
    <t>Investor:</t>
  </si>
  <si>
    <t>Multimediální učebna</t>
  </si>
  <si>
    <t>EL - Slaboproudé, silnoproudé rozvody</t>
  </si>
  <si>
    <t>Slaboproudé, silnoproudé rozvody</t>
  </si>
  <si>
    <t>TRITON 19" jednodílný rozvaděč 9U/500mm, odnímatelné boční kryty</t>
  </si>
  <si>
    <t>19" rozvodný panel ACAR 5x230V, ČSN, kabel 3m, přepěťová ochrana</t>
  </si>
  <si>
    <t>Solarix Modulární patch panel 24 portů 1U</t>
  </si>
  <si>
    <t>Solarix Rychlozařezávací keystone CAT6 UTP RJ45 černý pro kleště</t>
  </si>
  <si>
    <t>19" vyvazovací panel 1U, s plastovým krytem, profil 40x50mm</t>
  </si>
  <si>
    <t>Patch kabel UTP 0,5m cat6</t>
  </si>
  <si>
    <t>Datový rozvaděč</t>
  </si>
  <si>
    <t>Zásuvky RJ45 (v lavicíh, katedře, na stěně)</t>
  </si>
  <si>
    <t>Solarix Zásuvka CAT6 UTP 1 x RJ45</t>
  </si>
  <si>
    <t>Solarix Zásuvka CAT6 UTP 2 x RJ45</t>
  </si>
  <si>
    <t>Přístrojová instalační krabice (v nábytku, na stěně)</t>
  </si>
  <si>
    <t>Kabeláž strukturovaná</t>
  </si>
  <si>
    <t>Kabel Solarix UTP, Cat6, drát, LSOH, AWG 23</t>
  </si>
  <si>
    <t>Ohebná chránička d32</t>
  </si>
  <si>
    <t>Ohebná chránička d25</t>
  </si>
  <si>
    <t>Patch kabel UTP 2m cat6</t>
  </si>
  <si>
    <t>Ohebná chránička d40</t>
  </si>
  <si>
    <t>Přístrojová instalační krabice</t>
  </si>
  <si>
    <t>Instalace a zapojení</t>
  </si>
  <si>
    <t>Pomocný instalační materiál</t>
  </si>
  <si>
    <t>Odborné zapojení; Proměření tras</t>
  </si>
  <si>
    <t>kpl</t>
  </si>
  <si>
    <t>hod</t>
  </si>
  <si>
    <t>Hlavní rozvaděč</t>
  </si>
  <si>
    <t>Třífázový jistič 25C 10kA</t>
  </si>
  <si>
    <t>Podružný elektro rozvaděč</t>
  </si>
  <si>
    <t>Zapuštěná rozvodnice, 3x 14 modulů, dveře plné, bílá, 3-řadá (BK0850032-)</t>
  </si>
  <si>
    <t>Vypínač AMPARO 32A, 3-pólový</t>
  </si>
  <si>
    <t>Svodič přepětí T1+2/BC kompletní, 4p, 12,5kA/280V</t>
  </si>
  <si>
    <t>Jistič s proud. chráničem 1+N, AMPARO, 6kA, B16A, 30mA</t>
  </si>
  <si>
    <t>Svodič přepětí T3, napěťová ochranná hladina 1/1,3 kV</t>
  </si>
  <si>
    <t>Zásuvky 230V (v lavicíh, katedře, na stěně)</t>
  </si>
  <si>
    <t>Zásuvka 230V dvojnásobná ABB Tango bílá 16A</t>
  </si>
  <si>
    <t>Přístrojová instalační krabice; nehořlavá podložka (v nábytku)</t>
  </si>
  <si>
    <t>Kabeláž silnoproudá</t>
  </si>
  <si>
    <t>Kabel instalační CYKY-J 3x2,5mm, PVC, Cu jádro</t>
  </si>
  <si>
    <t>Vodič CYA 6 zelenožlutý</t>
  </si>
  <si>
    <t>Odborné zapojení rozvaděče; Zapojení zásuvek mimo nábytek</t>
  </si>
  <si>
    <t>Elektro revize</t>
  </si>
  <si>
    <t>Vysekání nebo vybourání otvoru ve zdi cihelné pro rozvaděč podružný</t>
  </si>
  <si>
    <t>Demontáž stávajícího obkladu keramického do suti</t>
  </si>
  <si>
    <t>Demontáž prahu dveří pro vytvoření bezbariérovosti – včetně zednického začištění</t>
  </si>
  <si>
    <t>Repase ocel.zárubní – obroušením a nátěrem</t>
  </si>
  <si>
    <t>Dveře vnitřní 900/1970mm včetně kování a kliky</t>
  </si>
  <si>
    <t>Zdravotechnika - zařizovací předměty</t>
  </si>
  <si>
    <t>Demontáž umyvadel bez výtokových armatur</t>
  </si>
  <si>
    <t>Demontáž baterie nástěnné do G 3 / 4</t>
  </si>
  <si>
    <t>Dokončovací práce - obklady</t>
  </si>
  <si>
    <t>Přesun hmot procentní pro obklady keramické v objektech v do 12 m</t>
  </si>
  <si>
    <t>Vodoinstalační práce pro nově zřízené "mycí centrum"</t>
  </si>
  <si>
    <t>Přesun hmot</t>
  </si>
  <si>
    <t xml:space="preserve">    D1 - Zdravotechnika - zařizovací předměty</t>
  </si>
  <si>
    <t xml:space="preserve">    D2 - Podlahy povlakové</t>
  </si>
  <si>
    <t xml:space="preserve">    D3 - Dokončovací práce - malby a tapety</t>
  </si>
  <si>
    <t xml:space="preserve">    D3 - Dokončovací práce - obklady</t>
  </si>
  <si>
    <r>
      <t xml:space="preserve">Modernizace multimediální učebny pro ZŠ Újezd u Brna, </t>
    </r>
    <r>
      <rPr>
        <b/>
        <sz val="11"/>
        <color theme="1"/>
        <rFont val="Calibri"/>
        <family val="2"/>
        <charset val="238"/>
        <scheme val="minor"/>
      </rPr>
      <t>1. výzva - Stavební část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</si>
</sst>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dd\.mm\.yyyy"/>
    <numFmt numFmtId="165" formatCode="#,##0.00%"/>
    <numFmt numFmtId="166" formatCode="#,##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b/>
      <sz val="11"/>
      <color rgb="FFC00000"/>
      <name val="Calibri"/>
      <family val="2"/>
      <charset val="238"/>
      <scheme val="minor"/>
    </font>
    <font>
      <sz val="11"/>
      <color rgb="FF003366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D2D2"/>
      </patternFill>
    </fill>
  </fills>
  <borders count="3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rgb="FF969696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auto="1"/>
      </right>
      <top style="hair">
        <color rgb="FF969696"/>
      </top>
      <bottom/>
      <diagonal/>
    </border>
    <border>
      <left/>
      <right style="thin">
        <color auto="1"/>
      </right>
      <top style="hair">
        <color rgb="FF000000"/>
      </top>
      <bottom style="hair">
        <color rgb="FF000000"/>
      </bottom>
      <diagonal/>
    </border>
    <border>
      <left/>
      <right style="thin">
        <color auto="1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auto="1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theme="2" tint="-0.24994659260841701"/>
      </bottom>
      <diagonal/>
    </border>
    <border>
      <left/>
      <right/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rgb="FF969696"/>
      </left>
      <right style="hair">
        <color rgb="FF969696"/>
      </right>
      <top style="hair">
        <color theme="2" tint="-0.24994659260841701"/>
      </top>
      <bottom style="hair">
        <color theme="2" tint="-0.24994659260841701"/>
      </bottom>
      <diagonal/>
    </border>
    <border>
      <left/>
      <right/>
      <top style="hair">
        <color theme="2" tint="-0.24994659260841701"/>
      </top>
      <bottom/>
      <diagonal/>
    </border>
    <border>
      <left/>
      <right style="thin">
        <color auto="1"/>
      </right>
      <top style="hair">
        <color theme="2" tint="-0.24994659260841701"/>
      </top>
      <bottom/>
      <diagonal/>
    </border>
    <border>
      <left style="hair">
        <color rgb="FF969696"/>
      </left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 style="thin">
        <color auto="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thin">
        <color auto="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thin">
        <color auto="1"/>
      </right>
      <top style="hair">
        <color theme="2" tint="-0.24994659260841701"/>
      </top>
      <bottom style="thin">
        <color auto="1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thin">
        <color auto="1"/>
      </bottom>
      <diagonal/>
    </border>
    <border>
      <left/>
      <right/>
      <top/>
      <bottom style="hair">
        <color theme="2" tint="-0.24994659260841701"/>
      </bottom>
      <diagonal/>
    </border>
    <border>
      <left/>
      <right style="thin">
        <color auto="1"/>
      </right>
      <top/>
      <bottom style="hair">
        <color theme="2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3" borderId="0" xfId="0" applyFill="1"/>
    <xf numFmtId="0" fontId="5" fillId="3" borderId="1" xfId="0" applyFont="1" applyFill="1" applyBorder="1" applyAlignment="1">
      <alignment vertical="center"/>
    </xf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0" fillId="0" borderId="6" xfId="0" applyBorder="1"/>
    <xf numFmtId="0" fontId="2" fillId="0" borderId="0" xfId="0" applyFont="1"/>
    <xf numFmtId="0" fontId="0" fillId="3" borderId="0" xfId="0" applyFill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0" applyFont="1"/>
    <xf numFmtId="0" fontId="4" fillId="0" borderId="6" xfId="0" applyFont="1" applyBorder="1"/>
    <xf numFmtId="10" fontId="4" fillId="0" borderId="0" xfId="0" applyNumberFormat="1" applyFont="1" applyAlignment="1">
      <alignment horizontal="left"/>
    </xf>
    <xf numFmtId="44" fontId="0" fillId="0" borderId="0" xfId="1" applyFont="1" applyBorder="1"/>
    <xf numFmtId="44" fontId="0" fillId="0" borderId="6" xfId="1" applyFont="1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4" borderId="12" xfId="0" applyFill="1" applyBorder="1" applyAlignment="1">
      <alignment vertical="center"/>
    </xf>
    <xf numFmtId="0" fontId="13" fillId="4" borderId="12" xfId="0" applyFont="1" applyFill="1" applyBorder="1" applyAlignment="1">
      <alignment horizontal="right" vertical="center"/>
    </xf>
    <xf numFmtId="0" fontId="13" fillId="4" borderId="12" xfId="0" applyFont="1" applyFill="1" applyBorder="1" applyAlignment="1">
      <alignment horizontal="center" vertical="center"/>
    </xf>
    <xf numFmtId="4" fontId="13" fillId="4" borderId="12" xfId="0" applyNumberFormat="1" applyFont="1" applyFill="1" applyBorder="1" applyAlignment="1">
      <alignment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166" fontId="14" fillId="0" borderId="15" xfId="0" applyNumberFormat="1" applyFont="1" applyBorder="1" applyAlignment="1">
      <alignment vertical="center"/>
    </xf>
    <xf numFmtId="4" fontId="14" fillId="2" borderId="15" xfId="0" applyNumberFormat="1" applyFont="1" applyFill="1" applyBorder="1" applyAlignment="1" applyProtection="1">
      <alignment vertical="center"/>
      <protection locked="0"/>
    </xf>
    <xf numFmtId="0" fontId="14" fillId="0" borderId="15" xfId="0" applyFont="1" applyBorder="1" applyAlignment="1">
      <alignment horizontal="justify" vertical="center" wrapText="1"/>
    </xf>
    <xf numFmtId="44" fontId="4" fillId="0" borderId="0" xfId="0" applyNumberFormat="1" applyFont="1"/>
    <xf numFmtId="44" fontId="4" fillId="0" borderId="6" xfId="1" applyFont="1" applyBorder="1"/>
    <xf numFmtId="0" fontId="7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4" fontId="11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0" fontId="0" fillId="4" borderId="17" xfId="0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14" fillId="4" borderId="6" xfId="0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1" fillId="0" borderId="6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4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4" fontId="11" fillId="0" borderId="6" xfId="0" applyNumberFormat="1" applyFont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Protection="1">
      <protection locked="0"/>
    </xf>
    <xf numFmtId="4" fontId="16" fillId="0" borderId="6" xfId="0" applyNumberFormat="1" applyFont="1" applyBorder="1"/>
    <xf numFmtId="0" fontId="17" fillId="0" borderId="0" xfId="0" applyFont="1" applyAlignment="1">
      <alignment horizontal="left"/>
    </xf>
    <xf numFmtId="4" fontId="17" fillId="0" borderId="6" xfId="0" applyNumberFormat="1" applyFont="1" applyBorder="1"/>
    <xf numFmtId="4" fontId="14" fillId="0" borderId="19" xfId="0" applyNumberFormat="1" applyFont="1" applyBorder="1" applyAlignment="1">
      <alignment vertical="center"/>
    </xf>
    <xf numFmtId="44" fontId="5" fillId="3" borderId="10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21" xfId="0" applyBorder="1"/>
    <xf numFmtId="0" fontId="17" fillId="0" borderId="21" xfId="0" applyFont="1" applyBorder="1" applyAlignment="1">
      <alignment horizontal="left"/>
    </xf>
    <xf numFmtId="0" fontId="14" fillId="0" borderId="15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23" xfId="0" applyBorder="1"/>
    <xf numFmtId="0" fontId="18" fillId="0" borderId="23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18" fillId="0" borderId="23" xfId="0" applyFont="1" applyBorder="1"/>
    <xf numFmtId="0" fontId="18" fillId="0" borderId="23" xfId="0" applyFont="1" applyBorder="1" applyProtection="1">
      <protection locked="0"/>
    </xf>
    <xf numFmtId="4" fontId="16" fillId="0" borderId="24" xfId="0" applyNumberFormat="1" applyFont="1" applyBorder="1"/>
    <xf numFmtId="0" fontId="14" fillId="0" borderId="2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left"/>
    </xf>
    <xf numFmtId="0" fontId="14" fillId="0" borderId="14" xfId="0" applyFont="1" applyBorder="1" applyAlignment="1">
      <alignment horizontal="center" vertical="center" wrapText="1"/>
    </xf>
    <xf numFmtId="166" fontId="14" fillId="0" borderId="14" xfId="0" applyNumberFormat="1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  <protection locked="0"/>
    </xf>
    <xf numFmtId="4" fontId="17" fillId="0" borderId="18" xfId="0" applyNumberFormat="1" applyFont="1" applyBorder="1"/>
    <xf numFmtId="4" fontId="17" fillId="0" borderId="26" xfId="0" applyNumberFormat="1" applyFont="1" applyBorder="1"/>
    <xf numFmtId="0" fontId="14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8" xfId="0" applyFont="1" applyBorder="1" applyAlignment="1">
      <alignment horizontal="justify" vertical="center" wrapText="1"/>
    </xf>
    <xf numFmtId="0" fontId="14" fillId="0" borderId="28" xfId="0" applyFont="1" applyBorder="1" applyAlignment="1">
      <alignment horizontal="center" vertical="center" wrapText="1"/>
    </xf>
    <xf numFmtId="166" fontId="14" fillId="0" borderId="28" xfId="0" applyNumberFormat="1" applyFont="1" applyBorder="1" applyAlignment="1">
      <alignment vertical="center"/>
    </xf>
    <xf numFmtId="4" fontId="14" fillId="2" borderId="28" xfId="0" applyNumberFormat="1" applyFont="1" applyFill="1" applyBorder="1" applyAlignment="1" applyProtection="1">
      <alignment vertical="center"/>
      <protection locked="0"/>
    </xf>
    <xf numFmtId="4" fontId="14" fillId="0" borderId="27" xfId="0" applyNumberFormat="1" applyFont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0" xfId="0" applyFont="1" applyBorder="1" applyAlignment="1">
      <alignment horizontal="left" vertical="center"/>
    </xf>
    <xf numFmtId="0" fontId="14" fillId="0" borderId="30" xfId="0" applyFont="1" applyBorder="1" applyAlignment="1">
      <alignment horizontal="justify" vertical="center" wrapText="1"/>
    </xf>
    <xf numFmtId="0" fontId="14" fillId="0" borderId="30" xfId="0" applyFont="1" applyBorder="1" applyAlignment="1">
      <alignment horizontal="center" vertical="center" wrapText="1"/>
    </xf>
    <xf numFmtId="166" fontId="14" fillId="0" borderId="30" xfId="0" applyNumberFormat="1" applyFont="1" applyBorder="1" applyAlignment="1">
      <alignment vertical="center"/>
    </xf>
    <xf numFmtId="4" fontId="14" fillId="2" borderId="30" xfId="0" applyNumberFormat="1" applyFont="1" applyFill="1" applyBorder="1" applyAlignment="1" applyProtection="1">
      <alignment vertical="center"/>
      <protection locked="0"/>
    </xf>
    <xf numFmtId="4" fontId="14" fillId="0" borderId="29" xfId="0" applyNumberFormat="1" applyFont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/>
    </xf>
    <xf numFmtId="0" fontId="16" fillId="0" borderId="31" xfId="0" applyFont="1" applyBorder="1" applyAlignment="1">
      <alignment vertical="center"/>
    </xf>
    <xf numFmtId="4" fontId="16" fillId="0" borderId="32" xfId="0" applyNumberFormat="1" applyFont="1" applyBorder="1" applyAlignment="1">
      <alignment vertical="center"/>
    </xf>
    <xf numFmtId="0" fontId="17" fillId="0" borderId="21" xfId="0" applyFont="1" applyBorder="1" applyAlignment="1">
      <alignment horizontal="left" vertical="center"/>
    </xf>
    <xf numFmtId="0" fontId="17" fillId="0" borderId="21" xfId="0" applyFont="1" applyBorder="1" applyAlignment="1">
      <alignment vertical="center"/>
    </xf>
    <xf numFmtId="4" fontId="17" fillId="0" borderId="26" xfId="0" applyNumberFormat="1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4" fontId="16" fillId="0" borderId="26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horizontal="left" indent="5"/>
    </xf>
    <xf numFmtId="44" fontId="19" fillId="0" borderId="10" xfId="0" applyNumberFormat="1" applyFont="1" applyBorder="1" applyAlignment="1">
      <alignment vertical="center"/>
    </xf>
    <xf numFmtId="0" fontId="0" fillId="0" borderId="23" xfId="0" applyBorder="1" applyAlignment="1">
      <alignment horizontal="left"/>
    </xf>
    <xf numFmtId="0" fontId="0" fillId="0" borderId="31" xfId="0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166" fontId="14" fillId="0" borderId="0" xfId="0" applyNumberFormat="1" applyFont="1" applyAlignment="1">
      <alignment vertical="center"/>
    </xf>
    <xf numFmtId="0" fontId="20" fillId="0" borderId="0" xfId="0" applyFont="1" applyAlignment="1">
      <alignment horizontal="left"/>
    </xf>
    <xf numFmtId="0" fontId="9" fillId="2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D9F52-B3A0-4FE7-891C-8F968723F313}">
  <sheetPr>
    <pageSetUpPr fitToPage="1"/>
  </sheetPr>
  <dimension ref="B2:O47"/>
  <sheetViews>
    <sheetView showGridLines="0" tabSelected="1" zoomScaleNormal="100" workbookViewId="0">
      <selection activeCell="E6" sqref="E6"/>
    </sheetView>
  </sheetViews>
  <sheetFormatPr defaultRowHeight="14.4" x14ac:dyDescent="0.3"/>
  <cols>
    <col min="1" max="1" width="4.6640625" customWidth="1"/>
    <col min="2" max="2" width="4.44140625" customWidth="1"/>
    <col min="3" max="3" width="5.88671875" customWidth="1"/>
    <col min="5" max="5" width="12" customWidth="1"/>
    <col min="9" max="9" width="15.44140625" bestFit="1" customWidth="1"/>
    <col min="13" max="13" width="15.44140625" bestFit="1" customWidth="1"/>
    <col min="15" max="15" width="21.109375" bestFit="1" customWidth="1"/>
  </cols>
  <sheetData>
    <row r="2" spans="2:15" x14ac:dyDescent="0.3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2:15" ht="18" x14ac:dyDescent="0.35">
      <c r="B3" s="9"/>
      <c r="C3" s="10" t="s">
        <v>0</v>
      </c>
      <c r="O3" s="11"/>
    </row>
    <row r="4" spans="2:15" x14ac:dyDescent="0.3">
      <c r="B4" s="9"/>
      <c r="O4" s="11"/>
    </row>
    <row r="5" spans="2:15" x14ac:dyDescent="0.3">
      <c r="B5" s="9"/>
      <c r="C5" s="12" t="s">
        <v>1</v>
      </c>
      <c r="E5" t="s">
        <v>156</v>
      </c>
      <c r="O5" s="11"/>
    </row>
    <row r="6" spans="2:15" x14ac:dyDescent="0.3">
      <c r="B6" s="9"/>
      <c r="O6" s="11"/>
    </row>
    <row r="7" spans="2:15" x14ac:dyDescent="0.3">
      <c r="B7" s="9"/>
      <c r="C7" s="12" t="s">
        <v>20</v>
      </c>
      <c r="E7" t="s">
        <v>94</v>
      </c>
      <c r="O7" s="11"/>
    </row>
    <row r="8" spans="2:15" x14ac:dyDescent="0.3">
      <c r="B8" s="9"/>
      <c r="O8" s="11"/>
    </row>
    <row r="9" spans="2:15" x14ac:dyDescent="0.3">
      <c r="B9" s="9"/>
      <c r="C9" s="12" t="s">
        <v>95</v>
      </c>
      <c r="E9" t="s">
        <v>96</v>
      </c>
      <c r="O9" s="11"/>
    </row>
    <row r="10" spans="2:15" x14ac:dyDescent="0.3">
      <c r="B10" s="9"/>
      <c r="O10" s="11"/>
    </row>
    <row r="11" spans="2:15" x14ac:dyDescent="0.3">
      <c r="B11" s="9"/>
      <c r="O11" s="11"/>
    </row>
    <row r="12" spans="2:15" x14ac:dyDescent="0.3">
      <c r="B12" s="9"/>
      <c r="C12" t="s">
        <v>17</v>
      </c>
      <c r="E12" s="128"/>
      <c r="F12" s="128"/>
      <c r="G12" s="128"/>
      <c r="H12" s="128"/>
      <c r="I12" s="128"/>
      <c r="J12" s="128"/>
      <c r="K12" s="128"/>
      <c r="L12" s="128"/>
      <c r="M12" s="120" t="s">
        <v>18</v>
      </c>
      <c r="N12" s="128"/>
      <c r="O12" s="131"/>
    </row>
    <row r="13" spans="2:15" x14ac:dyDescent="0.3">
      <c r="B13" s="9"/>
      <c r="E13" s="128"/>
      <c r="F13" s="128"/>
      <c r="G13" s="128"/>
      <c r="H13" s="128"/>
      <c r="I13" s="128"/>
      <c r="J13" s="128"/>
      <c r="K13" s="128"/>
      <c r="L13" s="128"/>
      <c r="M13" s="120" t="s">
        <v>19</v>
      </c>
      <c r="N13" s="128"/>
      <c r="O13" s="131"/>
    </row>
    <row r="14" spans="2:15" x14ac:dyDescent="0.3">
      <c r="B14" s="9"/>
      <c r="O14" s="11"/>
    </row>
    <row r="15" spans="2:15" x14ac:dyDescent="0.3">
      <c r="B15" s="9"/>
      <c r="O15" s="11"/>
    </row>
    <row r="16" spans="2:15" x14ac:dyDescent="0.3">
      <c r="B16" s="9"/>
      <c r="O16" s="11"/>
    </row>
    <row r="17" spans="2:15" x14ac:dyDescent="0.3">
      <c r="B17" s="9"/>
      <c r="O17" s="11"/>
    </row>
    <row r="18" spans="2:15" x14ac:dyDescent="0.3">
      <c r="B18" s="9"/>
      <c r="O18" s="11"/>
    </row>
    <row r="19" spans="2:15" x14ac:dyDescent="0.3">
      <c r="B19" s="9"/>
      <c r="O19" s="11"/>
    </row>
    <row r="20" spans="2:15" x14ac:dyDescent="0.3">
      <c r="B20" s="9"/>
      <c r="O20" s="11"/>
    </row>
    <row r="21" spans="2:15" x14ac:dyDescent="0.3">
      <c r="B21" s="9"/>
      <c r="O21" s="11"/>
    </row>
    <row r="22" spans="2:15" ht="33" customHeight="1" x14ac:dyDescent="0.3">
      <c r="B22" s="9"/>
      <c r="C22" s="1" t="s">
        <v>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21">
        <f>SUM(M42)</f>
        <v>0</v>
      </c>
    </row>
    <row r="23" spans="2:15" x14ac:dyDescent="0.3">
      <c r="B23" s="9"/>
      <c r="O23" s="11"/>
    </row>
    <row r="24" spans="2:15" x14ac:dyDescent="0.3">
      <c r="B24" s="9"/>
      <c r="C24" s="17"/>
      <c r="D24" s="17"/>
      <c r="E24" s="17" t="s">
        <v>4</v>
      </c>
      <c r="F24" s="17"/>
      <c r="G24" s="17"/>
      <c r="H24" s="17"/>
      <c r="I24" s="17" t="s">
        <v>5</v>
      </c>
      <c r="J24" s="17"/>
      <c r="K24" s="17"/>
      <c r="L24" s="17"/>
      <c r="M24" s="17"/>
      <c r="N24" s="17"/>
      <c r="O24" s="18" t="s">
        <v>6</v>
      </c>
    </row>
    <row r="25" spans="2:15" x14ac:dyDescent="0.3">
      <c r="B25" s="9"/>
      <c r="C25" s="17" t="s">
        <v>3</v>
      </c>
      <c r="D25" s="17" t="s">
        <v>16</v>
      </c>
      <c r="E25" s="19">
        <v>0.21</v>
      </c>
      <c r="F25" s="17"/>
      <c r="G25" s="17"/>
      <c r="H25" s="17"/>
      <c r="I25" s="36">
        <f>SUM(M42)</f>
        <v>0</v>
      </c>
      <c r="J25" s="17"/>
      <c r="K25" s="17"/>
      <c r="L25" s="17"/>
      <c r="M25" s="17"/>
      <c r="N25" s="17"/>
      <c r="O25" s="37">
        <f>ROUND(((SUM(I25))*E25),  2)</f>
        <v>0</v>
      </c>
    </row>
    <row r="26" spans="2:15" x14ac:dyDescent="0.3">
      <c r="B26" s="9"/>
      <c r="O26" s="11"/>
    </row>
    <row r="27" spans="2:15" x14ac:dyDescent="0.3">
      <c r="B27" s="9"/>
      <c r="O27" s="11"/>
    </row>
    <row r="28" spans="2:15" ht="27" customHeight="1" x14ac:dyDescent="0.3">
      <c r="B28" s="9"/>
      <c r="C28" s="4" t="s">
        <v>7</v>
      </c>
      <c r="D28" s="4"/>
      <c r="E28" s="4"/>
      <c r="F28" s="4"/>
      <c r="G28" s="4" t="s">
        <v>8</v>
      </c>
      <c r="H28" s="4" t="s">
        <v>9</v>
      </c>
      <c r="I28" s="5"/>
      <c r="J28" s="4"/>
      <c r="K28" s="4"/>
      <c r="L28" s="4"/>
      <c r="M28" s="4"/>
      <c r="N28" s="4"/>
      <c r="O28" s="73">
        <f>SUM(O42)</f>
        <v>0</v>
      </c>
    </row>
    <row r="29" spans="2:15" x14ac:dyDescent="0.3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</row>
    <row r="31" spans="2:15" x14ac:dyDescent="0.3"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</row>
    <row r="32" spans="2:15" ht="18" x14ac:dyDescent="0.35">
      <c r="B32" s="9"/>
      <c r="C32" s="10" t="s">
        <v>10</v>
      </c>
      <c r="O32" s="11"/>
    </row>
    <row r="33" spans="2:15" x14ac:dyDescent="0.3">
      <c r="B33" s="9"/>
      <c r="O33" s="11"/>
    </row>
    <row r="34" spans="2:15" x14ac:dyDescent="0.3">
      <c r="B34" s="9"/>
      <c r="C34" s="12" t="s">
        <v>1</v>
      </c>
      <c r="E34" t="str">
        <f>E5</f>
        <v>Modernizace multimediální učebny pro ZŠ Újezd u Brna, 1. výzva - Stavební část</v>
      </c>
      <c r="O34" s="11"/>
    </row>
    <row r="35" spans="2:15" x14ac:dyDescent="0.3">
      <c r="B35" s="9"/>
      <c r="O35" s="11"/>
    </row>
    <row r="36" spans="2:15" x14ac:dyDescent="0.3">
      <c r="B36" s="9"/>
      <c r="O36" s="11"/>
    </row>
    <row r="37" spans="2:15" x14ac:dyDescent="0.3">
      <c r="B37" s="9"/>
      <c r="O37" s="11"/>
    </row>
    <row r="38" spans="2:15" ht="33" customHeight="1" x14ac:dyDescent="0.3">
      <c r="B38" s="9"/>
      <c r="C38" s="13" t="s">
        <v>12</v>
      </c>
      <c r="D38" s="13"/>
      <c r="E38" s="13" t="s">
        <v>13</v>
      </c>
      <c r="F38" s="3"/>
      <c r="G38" s="13"/>
      <c r="H38" s="13"/>
      <c r="I38" s="13"/>
      <c r="J38" s="13"/>
      <c r="K38" s="13"/>
      <c r="L38" s="129" t="s">
        <v>14</v>
      </c>
      <c r="M38" s="129"/>
      <c r="N38" s="129" t="s">
        <v>15</v>
      </c>
      <c r="O38" s="130"/>
    </row>
    <row r="39" spans="2:15" x14ac:dyDescent="0.3">
      <c r="B39" s="9"/>
      <c r="O39" s="11"/>
    </row>
    <row r="40" spans="2:15" ht="18" x14ac:dyDescent="0.35">
      <c r="B40" s="9"/>
      <c r="C40" s="10" t="s">
        <v>11</v>
      </c>
      <c r="O40" s="11"/>
    </row>
    <row r="41" spans="2:15" x14ac:dyDescent="0.3">
      <c r="B41" s="9"/>
      <c r="O41" s="11"/>
    </row>
    <row r="42" spans="2:15" x14ac:dyDescent="0.3">
      <c r="B42" s="9"/>
      <c r="E42" t="s">
        <v>98</v>
      </c>
      <c r="M42" s="20">
        <f>Multimedialni_ucebna!I29</f>
        <v>0</v>
      </c>
      <c r="O42" s="21">
        <f>Multimedialni_ucebna!H23</f>
        <v>0</v>
      </c>
    </row>
    <row r="43" spans="2:15" x14ac:dyDescent="0.3"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</row>
    <row r="47" spans="2:15" x14ac:dyDescent="0.3">
      <c r="M47" s="74"/>
      <c r="O47" s="74"/>
    </row>
  </sheetData>
  <mergeCells count="6">
    <mergeCell ref="E12:L12"/>
    <mergeCell ref="N38:O38"/>
    <mergeCell ref="L38:M38"/>
    <mergeCell ref="E13:L13"/>
    <mergeCell ref="N12:O12"/>
    <mergeCell ref="N13:O13"/>
  </mergeCells>
  <pageMargins left="0.25" right="0.25" top="0.75" bottom="0.75" header="0.3" footer="0.3"/>
  <pageSetup paperSize="9" scale="67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4255-2201-4586-8EDB-F74E53E9D5E6}">
  <sheetPr>
    <pageSetUpPr fitToPage="1"/>
  </sheetPr>
  <dimension ref="B2:I425"/>
  <sheetViews>
    <sheetView zoomScaleNormal="100" workbookViewId="0">
      <selection activeCell="D14" sqref="D14:E14"/>
    </sheetView>
  </sheetViews>
  <sheetFormatPr defaultRowHeight="14.4" x14ac:dyDescent="0.3"/>
  <cols>
    <col min="1" max="1" width="4.6640625" customWidth="1"/>
    <col min="2" max="2" width="5.109375" customWidth="1"/>
    <col min="3" max="3" width="12.5546875" customWidth="1"/>
    <col min="4" max="4" width="4" customWidth="1"/>
    <col min="5" max="5" width="66.44140625" bestFit="1" customWidth="1"/>
    <col min="8" max="8" width="14.6640625" bestFit="1" customWidth="1"/>
    <col min="9" max="9" width="16.33203125" bestFit="1" customWidth="1"/>
  </cols>
  <sheetData>
    <row r="2" spans="2:9" x14ac:dyDescent="0.3">
      <c r="B2" s="6"/>
      <c r="C2" s="7"/>
      <c r="D2" s="7"/>
      <c r="E2" s="7"/>
      <c r="F2" s="7"/>
      <c r="G2" s="7"/>
      <c r="H2" s="7"/>
      <c r="I2" s="8"/>
    </row>
    <row r="3" spans="2:9" ht="17.399999999999999" x14ac:dyDescent="0.3">
      <c r="B3" s="9"/>
      <c r="C3" s="49" t="s">
        <v>21</v>
      </c>
      <c r="I3" s="11"/>
    </row>
    <row r="4" spans="2:9" x14ac:dyDescent="0.3">
      <c r="B4" s="9"/>
      <c r="I4" s="11"/>
    </row>
    <row r="5" spans="2:9" x14ac:dyDescent="0.3">
      <c r="B5" s="9"/>
      <c r="I5" s="11"/>
    </row>
    <row r="6" spans="2:9" x14ac:dyDescent="0.3">
      <c r="B6" s="9"/>
      <c r="C6" s="38" t="s">
        <v>1</v>
      </c>
      <c r="D6" s="132" t="str">
        <f>'Rekapitulace dodávek'!E5</f>
        <v>Modernizace multimediální učebny pro ZŠ Újezd u Brna, 1. výzva - Stavební část</v>
      </c>
      <c r="E6" s="133"/>
      <c r="F6" s="133"/>
      <c r="I6" s="11"/>
    </row>
    <row r="7" spans="2:9" x14ac:dyDescent="0.3">
      <c r="B7" s="9"/>
      <c r="D7" s="22"/>
      <c r="E7" s="22"/>
      <c r="F7" s="22"/>
      <c r="G7" s="22"/>
      <c r="H7" s="22"/>
      <c r="I7" s="39"/>
    </row>
    <row r="8" spans="2:9" x14ac:dyDescent="0.3">
      <c r="B8" s="9"/>
      <c r="C8" s="38" t="s">
        <v>22</v>
      </c>
      <c r="D8" s="134" t="str">
        <f>'Rekapitulace dodávek'!E42</f>
        <v>Multimediální učebna</v>
      </c>
      <c r="E8" s="135"/>
      <c r="F8" s="135"/>
      <c r="G8" s="22"/>
      <c r="H8" s="22"/>
      <c r="I8" s="39"/>
    </row>
    <row r="9" spans="2:9" x14ac:dyDescent="0.3">
      <c r="B9" s="9"/>
      <c r="C9" s="22"/>
      <c r="D9" s="22"/>
      <c r="E9" s="22"/>
      <c r="F9" s="22"/>
      <c r="G9" s="22"/>
      <c r="H9" s="22"/>
      <c r="I9" s="39"/>
    </row>
    <row r="10" spans="2:9" x14ac:dyDescent="0.3">
      <c r="B10" s="9"/>
      <c r="C10" s="38" t="s">
        <v>23</v>
      </c>
      <c r="D10" s="136" t="str">
        <f>'Rekapitulace dodávek'!E7</f>
        <v>Základní škola Újezd u Brna, Školní 284, 664 53 Újezd u Brna</v>
      </c>
      <c r="E10" s="136"/>
      <c r="F10" s="136"/>
      <c r="G10" s="38"/>
      <c r="H10" s="40"/>
      <c r="I10" s="39"/>
    </row>
    <row r="11" spans="2:9" x14ac:dyDescent="0.3">
      <c r="B11" s="9"/>
      <c r="C11" s="22"/>
      <c r="D11" s="22"/>
      <c r="E11" s="22"/>
      <c r="F11" s="22"/>
      <c r="G11" s="22"/>
      <c r="H11" s="22"/>
      <c r="I11" s="39"/>
    </row>
    <row r="12" spans="2:9" x14ac:dyDescent="0.3">
      <c r="B12" s="9"/>
      <c r="C12" s="38" t="s">
        <v>97</v>
      </c>
      <c r="D12" s="41" t="str">
        <f>'Rekapitulace dodávek'!E9</f>
        <v>Město Újezd u Brna, Komenského 107, 664 53 Újezd u Brna</v>
      </c>
      <c r="E12" s="22"/>
      <c r="F12" s="22"/>
      <c r="G12" s="38"/>
      <c r="H12" s="41"/>
      <c r="I12" s="39"/>
    </row>
    <row r="13" spans="2:9" x14ac:dyDescent="0.3">
      <c r="B13" s="9"/>
      <c r="C13" s="22"/>
      <c r="D13" s="22"/>
      <c r="E13" s="22"/>
      <c r="F13" s="22"/>
      <c r="G13" s="22"/>
      <c r="H13" s="22"/>
      <c r="I13" s="39"/>
    </row>
    <row r="14" spans="2:9" x14ac:dyDescent="0.3">
      <c r="B14" s="9"/>
      <c r="C14" s="38" t="s">
        <v>17</v>
      </c>
      <c r="D14" s="128">
        <f>'Rekapitulace dodávek'!E12</f>
        <v>0</v>
      </c>
      <c r="E14" s="128"/>
      <c r="F14" s="22"/>
      <c r="G14" s="38" t="s">
        <v>18</v>
      </c>
      <c r="H14" s="128">
        <f>'Rekapitulace dodávek'!N12</f>
        <v>0</v>
      </c>
      <c r="I14" s="131"/>
    </row>
    <row r="15" spans="2:9" x14ac:dyDescent="0.3">
      <c r="B15" s="9"/>
      <c r="C15" s="22"/>
      <c r="D15" s="128">
        <f>'Rekapitulace dodávek'!E13</f>
        <v>0</v>
      </c>
      <c r="E15" s="128"/>
      <c r="F15" s="42"/>
      <c r="G15" s="38" t="s">
        <v>19</v>
      </c>
      <c r="H15" s="128">
        <f>'Rekapitulace dodávek'!N13</f>
        <v>0</v>
      </c>
      <c r="I15" s="131"/>
    </row>
    <row r="16" spans="2:9" x14ac:dyDescent="0.3">
      <c r="B16" s="9"/>
      <c r="C16" s="22"/>
      <c r="D16" s="22"/>
      <c r="E16" s="22"/>
      <c r="F16" s="22"/>
      <c r="G16" s="22"/>
      <c r="H16" s="22"/>
      <c r="I16" s="39"/>
    </row>
    <row r="17" spans="2:9" x14ac:dyDescent="0.3">
      <c r="B17" s="9"/>
      <c r="C17" s="23"/>
      <c r="D17" s="23"/>
      <c r="E17" s="23"/>
      <c r="F17" s="23"/>
      <c r="G17" s="23"/>
      <c r="H17" s="23"/>
      <c r="I17" s="43"/>
    </row>
    <row r="18" spans="2:9" ht="15.6" x14ac:dyDescent="0.3">
      <c r="B18" s="9"/>
      <c r="C18" s="50" t="s">
        <v>2</v>
      </c>
      <c r="D18" s="22"/>
      <c r="E18" s="22"/>
      <c r="F18" s="22"/>
      <c r="G18" s="22"/>
      <c r="H18" s="44">
        <f>I29</f>
        <v>0</v>
      </c>
      <c r="I18" s="39"/>
    </row>
    <row r="19" spans="2:9" x14ac:dyDescent="0.3">
      <c r="B19" s="9"/>
      <c r="C19" s="23"/>
      <c r="D19" s="23"/>
      <c r="E19" s="23"/>
      <c r="F19" s="23"/>
      <c r="G19" s="23"/>
      <c r="H19" s="23"/>
      <c r="I19" s="43"/>
    </row>
    <row r="20" spans="2:9" x14ac:dyDescent="0.3">
      <c r="B20" s="9"/>
      <c r="C20" s="22"/>
      <c r="D20" s="22"/>
      <c r="E20" s="22"/>
      <c r="F20" s="22"/>
      <c r="G20" s="45" t="s">
        <v>4</v>
      </c>
      <c r="H20" s="45" t="s">
        <v>6</v>
      </c>
      <c r="I20" s="39"/>
    </row>
    <row r="21" spans="2:9" x14ac:dyDescent="0.3">
      <c r="B21" s="9"/>
      <c r="C21" s="51" t="s">
        <v>24</v>
      </c>
      <c r="D21" s="38" t="s">
        <v>16</v>
      </c>
      <c r="E21" s="22"/>
      <c r="F21" s="22"/>
      <c r="G21" s="47">
        <v>0.21</v>
      </c>
      <c r="H21" s="46">
        <f>ROUND(((SUM(I29))*G21),  2)</f>
        <v>0</v>
      </c>
      <c r="I21" s="39"/>
    </row>
    <row r="22" spans="2:9" x14ac:dyDescent="0.3">
      <c r="B22" s="9"/>
      <c r="C22" s="22"/>
      <c r="D22" s="22"/>
      <c r="E22" s="22"/>
      <c r="F22" s="22"/>
      <c r="G22" s="22"/>
      <c r="H22" s="22"/>
      <c r="I22" s="39"/>
    </row>
    <row r="23" spans="2:9" ht="15.6" x14ac:dyDescent="0.3">
      <c r="B23" s="9"/>
      <c r="C23" s="52" t="s">
        <v>7</v>
      </c>
      <c r="D23" s="24"/>
      <c r="E23" s="25" t="s">
        <v>8</v>
      </c>
      <c r="F23" s="26" t="s">
        <v>9</v>
      </c>
      <c r="G23" s="24"/>
      <c r="H23" s="27">
        <f>SUM(H18:H21)</f>
        <v>0</v>
      </c>
      <c r="I23" s="48"/>
    </row>
    <row r="24" spans="2:9" x14ac:dyDescent="0.3">
      <c r="B24" s="14"/>
      <c r="C24" s="15"/>
      <c r="D24" s="15"/>
      <c r="E24" s="15"/>
      <c r="F24" s="15"/>
      <c r="G24" s="15"/>
      <c r="H24" s="15"/>
      <c r="I24" s="16"/>
    </row>
    <row r="25" spans="2:9" x14ac:dyDescent="0.3">
      <c r="C25" s="22"/>
      <c r="D25" s="22"/>
      <c r="E25" s="22"/>
      <c r="F25" s="22"/>
      <c r="G25" s="22"/>
      <c r="H25" s="22"/>
      <c r="I25" s="22"/>
    </row>
    <row r="26" spans="2:9" x14ac:dyDescent="0.3">
      <c r="B26" s="6"/>
      <c r="C26" s="53"/>
      <c r="D26" s="53"/>
      <c r="E26" s="53"/>
      <c r="F26" s="53"/>
      <c r="G26" s="53"/>
      <c r="H26" s="53"/>
      <c r="I26" s="54"/>
    </row>
    <row r="27" spans="2:9" x14ac:dyDescent="0.3">
      <c r="B27" s="9"/>
      <c r="C27" s="55" t="s">
        <v>25</v>
      </c>
      <c r="D27" s="56"/>
      <c r="E27" s="56"/>
      <c r="F27" s="56"/>
      <c r="G27" s="56"/>
      <c r="H27" s="56"/>
      <c r="I27" s="57" t="s">
        <v>26</v>
      </c>
    </row>
    <row r="28" spans="2:9" x14ac:dyDescent="0.3">
      <c r="B28" s="9"/>
      <c r="C28" s="22"/>
      <c r="D28" s="22"/>
      <c r="E28" s="22"/>
      <c r="F28" s="22"/>
      <c r="G28" s="22"/>
      <c r="H28" s="22"/>
      <c r="I28" s="39"/>
    </row>
    <row r="29" spans="2:9" ht="15.6" x14ac:dyDescent="0.3">
      <c r="B29" s="9"/>
      <c r="C29" s="58" t="s">
        <v>35</v>
      </c>
      <c r="D29" s="22"/>
      <c r="E29" s="22"/>
      <c r="F29" s="22"/>
      <c r="G29" s="22"/>
      <c r="H29" s="22"/>
      <c r="I29" s="59">
        <f>SUM(I30,I35,I40)</f>
        <v>0</v>
      </c>
    </row>
    <row r="30" spans="2:9" ht="15" x14ac:dyDescent="0.3">
      <c r="B30" s="9"/>
      <c r="C30" s="60"/>
      <c r="D30" s="111" t="s">
        <v>36</v>
      </c>
      <c r="E30" s="112"/>
      <c r="F30" s="112"/>
      <c r="G30" s="112"/>
      <c r="H30" s="112"/>
      <c r="I30" s="113">
        <f>I47</f>
        <v>0</v>
      </c>
    </row>
    <row r="31" spans="2:9" x14ac:dyDescent="0.3">
      <c r="B31" s="9"/>
      <c r="C31" s="61"/>
      <c r="D31" s="114" t="s">
        <v>37</v>
      </c>
      <c r="E31" s="115"/>
      <c r="F31" s="115"/>
      <c r="G31" s="115"/>
      <c r="H31" s="115"/>
      <c r="I31" s="116">
        <f>I48</f>
        <v>0</v>
      </c>
    </row>
    <row r="32" spans="2:9" x14ac:dyDescent="0.3">
      <c r="B32" s="9"/>
      <c r="D32" s="114" t="s">
        <v>38</v>
      </c>
      <c r="E32" s="75"/>
      <c r="F32" s="75"/>
      <c r="G32" s="75"/>
      <c r="H32" s="75"/>
      <c r="I32" s="116">
        <f>I54</f>
        <v>0</v>
      </c>
    </row>
    <row r="33" spans="2:9" x14ac:dyDescent="0.3">
      <c r="B33" s="9"/>
      <c r="D33" s="114" t="s">
        <v>39</v>
      </c>
      <c r="E33" s="75"/>
      <c r="F33" s="75"/>
      <c r="G33" s="75"/>
      <c r="H33" s="75"/>
      <c r="I33" s="116">
        <f>I66</f>
        <v>0</v>
      </c>
    </row>
    <row r="34" spans="2:9" x14ac:dyDescent="0.3">
      <c r="B34" s="9"/>
      <c r="D34" s="114" t="s">
        <v>40</v>
      </c>
      <c r="E34" s="75"/>
      <c r="F34" s="75"/>
      <c r="G34" s="75"/>
      <c r="H34" s="75"/>
      <c r="I34" s="116">
        <f>I72</f>
        <v>0</v>
      </c>
    </row>
    <row r="35" spans="2:9" ht="15" x14ac:dyDescent="0.3">
      <c r="B35" s="9"/>
      <c r="D35" s="117" t="s">
        <v>41</v>
      </c>
      <c r="E35" s="75"/>
      <c r="F35" s="75"/>
      <c r="G35" s="75"/>
      <c r="H35" s="75"/>
      <c r="I35" s="118">
        <f>I74</f>
        <v>0</v>
      </c>
    </row>
    <row r="36" spans="2:9" x14ac:dyDescent="0.3">
      <c r="B36" s="9"/>
      <c r="D36" s="114" t="s">
        <v>152</v>
      </c>
      <c r="E36" s="75"/>
      <c r="F36" s="75"/>
      <c r="G36" s="75"/>
      <c r="H36" s="75"/>
      <c r="I36" s="116">
        <f>I75</f>
        <v>0</v>
      </c>
    </row>
    <row r="37" spans="2:9" x14ac:dyDescent="0.3">
      <c r="B37" s="9"/>
      <c r="D37" s="114" t="s">
        <v>153</v>
      </c>
      <c r="E37" s="75"/>
      <c r="F37" s="75"/>
      <c r="G37" s="75"/>
      <c r="H37" s="75"/>
      <c r="I37" s="116">
        <f>I79</f>
        <v>0</v>
      </c>
    </row>
    <row r="38" spans="2:9" x14ac:dyDescent="0.3">
      <c r="B38" s="9"/>
      <c r="D38" s="114" t="s">
        <v>155</v>
      </c>
      <c r="E38" s="75"/>
      <c r="F38" s="75"/>
      <c r="G38" s="75"/>
      <c r="H38" s="75"/>
      <c r="I38" s="116">
        <f>I96</f>
        <v>0</v>
      </c>
    </row>
    <row r="39" spans="2:9" x14ac:dyDescent="0.3">
      <c r="B39" s="9"/>
      <c r="D39" s="114" t="s">
        <v>154</v>
      </c>
      <c r="E39" s="75"/>
      <c r="F39" s="75"/>
      <c r="G39" s="75"/>
      <c r="H39" s="75"/>
      <c r="I39" s="116">
        <f>I99</f>
        <v>0</v>
      </c>
    </row>
    <row r="40" spans="2:9" ht="15" x14ac:dyDescent="0.3">
      <c r="B40" s="9"/>
      <c r="D40" s="117" t="s">
        <v>99</v>
      </c>
      <c r="E40" s="75"/>
      <c r="F40" s="75"/>
      <c r="G40" s="75"/>
      <c r="H40" s="75"/>
      <c r="I40" s="118">
        <f>I104</f>
        <v>0</v>
      </c>
    </row>
    <row r="41" spans="2:9" x14ac:dyDescent="0.3">
      <c r="B41" s="9"/>
      <c r="D41" s="114" t="s">
        <v>42</v>
      </c>
      <c r="E41" s="75"/>
      <c r="F41" s="75"/>
      <c r="G41" s="75"/>
      <c r="H41" s="75"/>
      <c r="I41" s="116">
        <f>I105</f>
        <v>0</v>
      </c>
    </row>
    <row r="42" spans="2:9" x14ac:dyDescent="0.3">
      <c r="B42" s="9"/>
      <c r="C42" s="22"/>
      <c r="D42" s="114" t="s">
        <v>43</v>
      </c>
      <c r="E42" s="119"/>
      <c r="F42" s="119"/>
      <c r="G42" s="119"/>
      <c r="H42" s="119"/>
      <c r="I42" s="116">
        <f>I127</f>
        <v>0</v>
      </c>
    </row>
    <row r="43" spans="2:9" x14ac:dyDescent="0.3">
      <c r="B43" s="9"/>
      <c r="C43" s="22"/>
      <c r="D43" s="22"/>
      <c r="E43" s="22"/>
      <c r="F43" s="22"/>
      <c r="G43" s="22"/>
      <c r="H43" s="22"/>
      <c r="I43" s="39"/>
    </row>
    <row r="44" spans="2:9" x14ac:dyDescent="0.3">
      <c r="B44" s="9"/>
      <c r="C44" s="22"/>
      <c r="D44" s="22"/>
      <c r="E44" s="22"/>
      <c r="F44" s="22"/>
      <c r="G44" s="22"/>
      <c r="H44" s="22"/>
      <c r="I44" s="39"/>
    </row>
    <row r="45" spans="2:9" x14ac:dyDescent="0.3">
      <c r="B45" s="9"/>
      <c r="C45" s="28" t="s">
        <v>27</v>
      </c>
      <c r="D45" s="29" t="s">
        <v>28</v>
      </c>
      <c r="E45" s="29" t="s">
        <v>13</v>
      </c>
      <c r="F45" s="29" t="s">
        <v>29</v>
      </c>
      <c r="G45" s="29" t="s">
        <v>30</v>
      </c>
      <c r="H45" s="29" t="s">
        <v>31</v>
      </c>
      <c r="I45" s="62" t="s">
        <v>26</v>
      </c>
    </row>
    <row r="46" spans="2:9" ht="15.6" x14ac:dyDescent="0.3">
      <c r="B46" s="9"/>
      <c r="C46" s="63" t="s">
        <v>32</v>
      </c>
      <c r="D46" s="22"/>
      <c r="E46" s="22"/>
      <c r="F46" s="22"/>
      <c r="G46" s="22"/>
      <c r="H46" s="22"/>
      <c r="I46" s="64">
        <f>SUM(I47,I74,I104)</f>
        <v>0</v>
      </c>
    </row>
    <row r="47" spans="2:9" ht="15.6" x14ac:dyDescent="0.3">
      <c r="B47" s="9"/>
      <c r="C47" s="65"/>
      <c r="D47" s="66"/>
      <c r="E47" s="67" t="s">
        <v>44</v>
      </c>
      <c r="F47" s="65"/>
      <c r="G47" s="65"/>
      <c r="H47" s="68"/>
      <c r="I47" s="69">
        <f>SUM(I72,I66,I54,I48)</f>
        <v>0</v>
      </c>
    </row>
    <row r="48" spans="2:9" x14ac:dyDescent="0.3">
      <c r="B48" s="9"/>
      <c r="C48" s="65"/>
      <c r="D48" s="66"/>
      <c r="E48" s="70" t="s">
        <v>45</v>
      </c>
      <c r="F48" s="65"/>
      <c r="G48" s="65"/>
      <c r="H48" s="68"/>
      <c r="I48" s="71">
        <f>SUM(I49:I53)</f>
        <v>0</v>
      </c>
    </row>
    <row r="49" spans="2:9" x14ac:dyDescent="0.3">
      <c r="B49" s="9"/>
      <c r="C49" s="30">
        <v>1</v>
      </c>
      <c r="D49" s="77"/>
      <c r="E49" s="35" t="s">
        <v>46</v>
      </c>
      <c r="F49" s="32" t="s">
        <v>47</v>
      </c>
      <c r="G49" s="33">
        <v>80</v>
      </c>
      <c r="H49" s="34"/>
      <c r="I49" s="72">
        <f t="shared" ref="I49:I132" si="0">ROUND(H49*G49,2)</f>
        <v>0</v>
      </c>
    </row>
    <row r="50" spans="2:9" x14ac:dyDescent="0.3">
      <c r="B50" s="9"/>
      <c r="C50" s="30">
        <v>2</v>
      </c>
      <c r="D50" s="77"/>
      <c r="E50" s="35" t="s">
        <v>48</v>
      </c>
      <c r="F50" s="32" t="s">
        <v>49</v>
      </c>
      <c r="G50" s="33">
        <v>123</v>
      </c>
      <c r="H50" s="34"/>
      <c r="I50" s="72">
        <f t="shared" si="0"/>
        <v>0</v>
      </c>
    </row>
    <row r="51" spans="2:9" x14ac:dyDescent="0.3">
      <c r="B51" s="9"/>
      <c r="C51" s="30">
        <v>3</v>
      </c>
      <c r="D51" s="77"/>
      <c r="E51" s="35" t="s">
        <v>50</v>
      </c>
      <c r="F51" s="32" t="s">
        <v>49</v>
      </c>
      <c r="G51" s="33">
        <f>G50</f>
        <v>123</v>
      </c>
      <c r="H51" s="34"/>
      <c r="I51" s="72">
        <f t="shared" si="0"/>
        <v>0</v>
      </c>
    </row>
    <row r="52" spans="2:9" x14ac:dyDescent="0.3">
      <c r="B52" s="9"/>
      <c r="C52" s="30">
        <v>4</v>
      </c>
      <c r="D52" s="77"/>
      <c r="E52" s="35" t="s">
        <v>51</v>
      </c>
      <c r="F52" s="32" t="s">
        <v>49</v>
      </c>
      <c r="G52" s="33">
        <f>G50</f>
        <v>123</v>
      </c>
      <c r="H52" s="34"/>
      <c r="I52" s="72">
        <f t="shared" si="0"/>
        <v>0</v>
      </c>
    </row>
    <row r="53" spans="2:9" x14ac:dyDescent="0.3">
      <c r="B53" s="9"/>
      <c r="C53" s="30">
        <v>5</v>
      </c>
      <c r="D53" s="77"/>
      <c r="E53" s="35" t="s">
        <v>52</v>
      </c>
      <c r="F53" s="32" t="s">
        <v>49</v>
      </c>
      <c r="G53" s="33">
        <v>80</v>
      </c>
      <c r="H53" s="34"/>
      <c r="I53" s="72">
        <f t="shared" si="0"/>
        <v>0</v>
      </c>
    </row>
    <row r="54" spans="2:9" x14ac:dyDescent="0.3">
      <c r="B54" s="9"/>
      <c r="C54" s="88"/>
      <c r="D54" s="66"/>
      <c r="E54" s="89" t="s">
        <v>54</v>
      </c>
      <c r="F54" s="90"/>
      <c r="G54" s="91"/>
      <c r="H54" s="92"/>
      <c r="I54" s="93">
        <f>SUM(I55:I65)</f>
        <v>0</v>
      </c>
    </row>
    <row r="55" spans="2:9" x14ac:dyDescent="0.3">
      <c r="B55" s="9"/>
      <c r="C55" s="30">
        <v>6</v>
      </c>
      <c r="D55" s="77"/>
      <c r="E55" s="35" t="s">
        <v>55</v>
      </c>
      <c r="F55" s="32" t="s">
        <v>49</v>
      </c>
      <c r="G55" s="33">
        <v>150</v>
      </c>
      <c r="H55" s="34"/>
      <c r="I55" s="72">
        <f t="shared" si="0"/>
        <v>0</v>
      </c>
    </row>
    <row r="56" spans="2:9" x14ac:dyDescent="0.3">
      <c r="B56" s="9"/>
      <c r="C56" s="30">
        <v>7</v>
      </c>
      <c r="D56" s="77"/>
      <c r="E56" s="35" t="s">
        <v>56</v>
      </c>
      <c r="F56" s="32" t="s">
        <v>49</v>
      </c>
      <c r="G56" s="33">
        <f>G53</f>
        <v>80</v>
      </c>
      <c r="H56" s="34"/>
      <c r="I56" s="72">
        <f t="shared" si="0"/>
        <v>0</v>
      </c>
    </row>
    <row r="57" spans="2:9" x14ac:dyDescent="0.3">
      <c r="B57" s="9"/>
      <c r="C57" s="30">
        <v>8</v>
      </c>
      <c r="D57" s="77"/>
      <c r="E57" s="35" t="s">
        <v>57</v>
      </c>
      <c r="F57" s="32" t="s">
        <v>47</v>
      </c>
      <c r="G57" s="33">
        <v>40</v>
      </c>
      <c r="H57" s="34"/>
      <c r="I57" s="72">
        <f t="shared" si="0"/>
        <v>0</v>
      </c>
    </row>
    <row r="58" spans="2:9" x14ac:dyDescent="0.3">
      <c r="B58" s="9"/>
      <c r="C58" s="30">
        <v>9</v>
      </c>
      <c r="D58" s="77"/>
      <c r="E58" s="35" t="s">
        <v>58</v>
      </c>
      <c r="F58" s="32" t="s">
        <v>47</v>
      </c>
      <c r="G58" s="33">
        <v>40</v>
      </c>
      <c r="H58" s="34"/>
      <c r="I58" s="72">
        <f t="shared" si="0"/>
        <v>0</v>
      </c>
    </row>
    <row r="59" spans="2:9" x14ac:dyDescent="0.3">
      <c r="B59" s="9"/>
      <c r="C59" s="30">
        <v>10</v>
      </c>
      <c r="D59" s="77"/>
      <c r="E59" s="35" t="s">
        <v>140</v>
      </c>
      <c r="F59" s="32" t="s">
        <v>34</v>
      </c>
      <c r="G59" s="33">
        <v>1</v>
      </c>
      <c r="H59" s="34"/>
      <c r="I59" s="72">
        <f t="shared" si="0"/>
        <v>0</v>
      </c>
    </row>
    <row r="60" spans="2:9" x14ac:dyDescent="0.3">
      <c r="B60" s="9"/>
      <c r="C60" s="30">
        <v>11</v>
      </c>
      <c r="D60" s="77"/>
      <c r="E60" s="35" t="s">
        <v>59</v>
      </c>
      <c r="F60" s="32" t="s">
        <v>34</v>
      </c>
      <c r="G60" s="33">
        <v>1</v>
      </c>
      <c r="H60" s="34"/>
      <c r="I60" s="72">
        <f t="shared" si="0"/>
        <v>0</v>
      </c>
    </row>
    <row r="61" spans="2:9" x14ac:dyDescent="0.3">
      <c r="B61" s="9"/>
      <c r="C61" s="88">
        <v>12</v>
      </c>
      <c r="D61" s="77"/>
      <c r="E61" s="35" t="s">
        <v>60</v>
      </c>
      <c r="F61" s="32" t="s">
        <v>34</v>
      </c>
      <c r="G61" s="33">
        <v>1</v>
      </c>
      <c r="H61" s="34"/>
      <c r="I61" s="72">
        <f t="shared" si="0"/>
        <v>0</v>
      </c>
    </row>
    <row r="62" spans="2:9" x14ac:dyDescent="0.3">
      <c r="B62" s="9"/>
      <c r="C62" s="88">
        <v>13</v>
      </c>
      <c r="D62" s="77"/>
      <c r="E62" s="35" t="s">
        <v>142</v>
      </c>
      <c r="F62" s="32" t="s">
        <v>34</v>
      </c>
      <c r="G62" s="33">
        <v>2</v>
      </c>
      <c r="H62" s="34"/>
      <c r="I62" s="72">
        <f t="shared" si="0"/>
        <v>0</v>
      </c>
    </row>
    <row r="63" spans="2:9" x14ac:dyDescent="0.3">
      <c r="B63" s="9"/>
      <c r="C63" s="88">
        <v>14</v>
      </c>
      <c r="D63" s="77"/>
      <c r="E63" s="35" t="s">
        <v>143</v>
      </c>
      <c r="F63" s="32" t="s">
        <v>34</v>
      </c>
      <c r="G63" s="33">
        <v>2</v>
      </c>
      <c r="H63" s="34"/>
      <c r="I63" s="72">
        <f t="shared" si="0"/>
        <v>0</v>
      </c>
    </row>
    <row r="64" spans="2:9" x14ac:dyDescent="0.3">
      <c r="B64" s="9"/>
      <c r="C64" s="88">
        <v>15</v>
      </c>
      <c r="D64" s="77"/>
      <c r="E64" s="35" t="s">
        <v>144</v>
      </c>
      <c r="F64" s="32" t="s">
        <v>53</v>
      </c>
      <c r="G64" s="33">
        <v>1</v>
      </c>
      <c r="H64" s="34"/>
      <c r="I64" s="72">
        <f t="shared" si="0"/>
        <v>0</v>
      </c>
    </row>
    <row r="65" spans="2:9" x14ac:dyDescent="0.3">
      <c r="B65" s="9"/>
      <c r="C65" s="88">
        <v>16</v>
      </c>
      <c r="D65" s="124"/>
      <c r="E65" s="35" t="s">
        <v>144</v>
      </c>
      <c r="F65" s="32" t="s">
        <v>53</v>
      </c>
      <c r="G65" s="33">
        <v>1</v>
      </c>
      <c r="H65" s="34"/>
      <c r="I65" s="72">
        <f t="shared" ref="I65" si="1">ROUND(H65*G65,2)</f>
        <v>0</v>
      </c>
    </row>
    <row r="66" spans="2:9" x14ac:dyDescent="0.3">
      <c r="B66" s="9"/>
      <c r="C66" s="88"/>
      <c r="D66" s="82"/>
      <c r="E66" s="89" t="s">
        <v>61</v>
      </c>
      <c r="F66" s="90"/>
      <c r="G66" s="91"/>
      <c r="H66" s="92"/>
      <c r="I66" s="93">
        <f>SUM(I67:I71)</f>
        <v>0</v>
      </c>
    </row>
    <row r="67" spans="2:9" ht="22.8" x14ac:dyDescent="0.3">
      <c r="B67" s="9"/>
      <c r="C67" s="30">
        <v>17</v>
      </c>
      <c r="D67" s="77"/>
      <c r="E67" s="97" t="s">
        <v>62</v>
      </c>
      <c r="F67" s="98" t="s">
        <v>63</v>
      </c>
      <c r="G67" s="99">
        <v>1.2</v>
      </c>
      <c r="H67" s="100"/>
      <c r="I67" s="101">
        <f t="shared" si="0"/>
        <v>0</v>
      </c>
    </row>
    <row r="68" spans="2:9" x14ac:dyDescent="0.3">
      <c r="B68" s="9"/>
      <c r="C68" s="30">
        <v>18</v>
      </c>
      <c r="D68" s="77"/>
      <c r="E68" s="97" t="s">
        <v>64</v>
      </c>
      <c r="F68" s="98" t="s">
        <v>63</v>
      </c>
      <c r="G68" s="99">
        <f>G67</f>
        <v>1.2</v>
      </c>
      <c r="H68" s="100"/>
      <c r="I68" s="101">
        <f t="shared" si="0"/>
        <v>0</v>
      </c>
    </row>
    <row r="69" spans="2:9" ht="14.25" customHeight="1" x14ac:dyDescent="0.3">
      <c r="B69" s="9"/>
      <c r="C69" s="30">
        <v>19</v>
      </c>
      <c r="D69" s="77"/>
      <c r="E69" s="97" t="s">
        <v>65</v>
      </c>
      <c r="F69" s="98" t="s">
        <v>63</v>
      </c>
      <c r="G69" s="99">
        <f>G67</f>
        <v>1.2</v>
      </c>
      <c r="H69" s="100"/>
      <c r="I69" s="101">
        <f t="shared" si="0"/>
        <v>0</v>
      </c>
    </row>
    <row r="70" spans="2:9" x14ac:dyDescent="0.3">
      <c r="B70" s="9"/>
      <c r="C70" s="30">
        <v>20</v>
      </c>
      <c r="D70" s="77"/>
      <c r="E70" s="97" t="s">
        <v>66</v>
      </c>
      <c r="F70" s="98" t="s">
        <v>63</v>
      </c>
      <c r="G70" s="99">
        <f>G69*20</f>
        <v>24</v>
      </c>
      <c r="H70" s="100"/>
      <c r="I70" s="101">
        <f t="shared" si="0"/>
        <v>0</v>
      </c>
    </row>
    <row r="71" spans="2:9" x14ac:dyDescent="0.3">
      <c r="B71" s="9"/>
      <c r="C71" s="30">
        <v>21</v>
      </c>
      <c r="D71" s="78"/>
      <c r="E71" s="97" t="s">
        <v>67</v>
      </c>
      <c r="F71" s="98" t="s">
        <v>63</v>
      </c>
      <c r="G71" s="99">
        <f>G67</f>
        <v>1.2</v>
      </c>
      <c r="H71" s="100"/>
      <c r="I71" s="101">
        <f t="shared" si="0"/>
        <v>0</v>
      </c>
    </row>
    <row r="72" spans="2:9" x14ac:dyDescent="0.3">
      <c r="B72" s="9"/>
      <c r="C72" s="75"/>
      <c r="D72" s="82"/>
      <c r="E72" s="76" t="s">
        <v>151</v>
      </c>
      <c r="F72" s="75"/>
      <c r="G72" s="75"/>
      <c r="H72" s="75"/>
      <c r="I72" s="94">
        <f>SUM(I73)</f>
        <v>0</v>
      </c>
    </row>
    <row r="73" spans="2:9" x14ac:dyDescent="0.3">
      <c r="B73" s="9"/>
      <c r="C73" s="87">
        <v>22</v>
      </c>
      <c r="D73" s="79"/>
      <c r="E73" s="97" t="s">
        <v>68</v>
      </c>
      <c r="F73" s="98" t="s">
        <v>63</v>
      </c>
      <c r="G73" s="99">
        <v>4.9000000000000004</v>
      </c>
      <c r="H73" s="100"/>
      <c r="I73" s="101">
        <f t="shared" si="0"/>
        <v>0</v>
      </c>
    </row>
    <row r="74" spans="2:9" ht="15.6" x14ac:dyDescent="0.3">
      <c r="B74" s="9"/>
      <c r="C74" s="81"/>
      <c r="D74" s="82"/>
      <c r="E74" s="83" t="s">
        <v>69</v>
      </c>
      <c r="F74" s="84"/>
      <c r="G74" s="84"/>
      <c r="H74" s="85"/>
      <c r="I74" s="86">
        <f>SUM(I75,I79,I96,I99)</f>
        <v>0</v>
      </c>
    </row>
    <row r="75" spans="2:9" x14ac:dyDescent="0.3">
      <c r="B75" s="9"/>
      <c r="D75" s="70"/>
      <c r="E75" s="70" t="s">
        <v>145</v>
      </c>
      <c r="F75" s="65"/>
      <c r="G75" s="65"/>
      <c r="H75" s="68"/>
      <c r="I75" s="71">
        <f>SUM(I76:I78)</f>
        <v>0</v>
      </c>
    </row>
    <row r="76" spans="2:9" x14ac:dyDescent="0.3">
      <c r="B76" s="9"/>
      <c r="C76" s="87">
        <v>23</v>
      </c>
      <c r="D76" s="31"/>
      <c r="E76" s="35" t="s">
        <v>150</v>
      </c>
      <c r="F76" s="32" t="s">
        <v>122</v>
      </c>
      <c r="G76" s="33">
        <v>1</v>
      </c>
      <c r="H76" s="34"/>
      <c r="I76" s="72">
        <f t="shared" ref="I76:I78" si="2">ROUND(H76*G76,2)</f>
        <v>0</v>
      </c>
    </row>
    <row r="77" spans="2:9" x14ac:dyDescent="0.3">
      <c r="B77" s="9"/>
      <c r="C77" s="87">
        <v>24</v>
      </c>
      <c r="D77" s="31"/>
      <c r="E77" s="35" t="s">
        <v>146</v>
      </c>
      <c r="F77" s="32" t="s">
        <v>34</v>
      </c>
      <c r="G77" s="33">
        <v>1</v>
      </c>
      <c r="H77" s="34"/>
      <c r="I77" s="72">
        <f t="shared" si="2"/>
        <v>0</v>
      </c>
    </row>
    <row r="78" spans="2:9" x14ac:dyDescent="0.3">
      <c r="B78" s="9"/>
      <c r="C78" s="87">
        <v>25</v>
      </c>
      <c r="D78" s="66"/>
      <c r="E78" s="35" t="s">
        <v>147</v>
      </c>
      <c r="F78" s="32" t="s">
        <v>34</v>
      </c>
      <c r="G78" s="33">
        <v>1</v>
      </c>
      <c r="H78" s="34"/>
      <c r="I78" s="72">
        <f t="shared" si="2"/>
        <v>0</v>
      </c>
    </row>
    <row r="79" spans="2:9" x14ac:dyDescent="0.3">
      <c r="B79" s="9"/>
      <c r="D79" s="66"/>
      <c r="E79" s="70" t="s">
        <v>70</v>
      </c>
      <c r="F79" s="65"/>
      <c r="G79" s="65"/>
      <c r="H79" s="68"/>
      <c r="I79" s="71">
        <f>SUM(I80:I95)</f>
        <v>0</v>
      </c>
    </row>
    <row r="80" spans="2:9" x14ac:dyDescent="0.3">
      <c r="B80" s="9"/>
      <c r="C80" s="95">
        <v>26</v>
      </c>
      <c r="D80" s="96"/>
      <c r="E80" s="97" t="s">
        <v>71</v>
      </c>
      <c r="F80" s="98" t="s">
        <v>49</v>
      </c>
      <c r="G80" s="99">
        <f>G53</f>
        <v>80</v>
      </c>
      <c r="H80" s="100"/>
      <c r="I80" s="101">
        <f t="shared" si="0"/>
        <v>0</v>
      </c>
    </row>
    <row r="81" spans="2:9" x14ac:dyDescent="0.3">
      <c r="B81" s="9"/>
      <c r="C81" s="95">
        <v>27</v>
      </c>
      <c r="D81" s="96"/>
      <c r="E81" s="97" t="s">
        <v>72</v>
      </c>
      <c r="F81" s="98" t="s">
        <v>49</v>
      </c>
      <c r="G81" s="99">
        <f>G53</f>
        <v>80</v>
      </c>
      <c r="H81" s="100"/>
      <c r="I81" s="101">
        <f t="shared" si="0"/>
        <v>0</v>
      </c>
    </row>
    <row r="82" spans="2:9" x14ac:dyDescent="0.3">
      <c r="B82" s="9"/>
      <c r="C82" s="95">
        <v>28</v>
      </c>
      <c r="D82" s="96"/>
      <c r="E82" s="97" t="s">
        <v>73</v>
      </c>
      <c r="F82" s="98" t="s">
        <v>49</v>
      </c>
      <c r="G82" s="99">
        <f>G53</f>
        <v>80</v>
      </c>
      <c r="H82" s="100"/>
      <c r="I82" s="101">
        <f t="shared" si="0"/>
        <v>0</v>
      </c>
    </row>
    <row r="83" spans="2:9" x14ac:dyDescent="0.3">
      <c r="B83" s="9"/>
      <c r="C83" s="95">
        <v>29</v>
      </c>
      <c r="D83" s="96"/>
      <c r="E83" s="97" t="s">
        <v>74</v>
      </c>
      <c r="F83" s="98" t="s">
        <v>49</v>
      </c>
      <c r="G83" s="99">
        <f>G53</f>
        <v>80</v>
      </c>
      <c r="H83" s="100"/>
      <c r="I83" s="101">
        <f t="shared" si="0"/>
        <v>0</v>
      </c>
    </row>
    <row r="84" spans="2:9" x14ac:dyDescent="0.3">
      <c r="B84" s="9"/>
      <c r="C84" s="95">
        <v>30</v>
      </c>
      <c r="D84" s="96"/>
      <c r="E84" s="97" t="s">
        <v>75</v>
      </c>
      <c r="F84" s="98" t="s">
        <v>49</v>
      </c>
      <c r="G84" s="99">
        <f>G53</f>
        <v>80</v>
      </c>
      <c r="H84" s="100"/>
      <c r="I84" s="101">
        <f t="shared" si="0"/>
        <v>0</v>
      </c>
    </row>
    <row r="85" spans="2:9" x14ac:dyDescent="0.3">
      <c r="B85" s="9"/>
      <c r="C85" s="95">
        <v>31</v>
      </c>
      <c r="D85" s="96"/>
      <c r="E85" s="97" t="s">
        <v>76</v>
      </c>
      <c r="F85" s="98" t="s">
        <v>49</v>
      </c>
      <c r="G85" s="99">
        <f>G53</f>
        <v>80</v>
      </c>
      <c r="H85" s="100"/>
      <c r="I85" s="101">
        <f t="shared" si="0"/>
        <v>0</v>
      </c>
    </row>
    <row r="86" spans="2:9" x14ac:dyDescent="0.3">
      <c r="B86" s="9"/>
      <c r="C86" s="95">
        <v>32</v>
      </c>
      <c r="D86" s="96"/>
      <c r="E86" s="97" t="s">
        <v>77</v>
      </c>
      <c r="F86" s="98" t="s">
        <v>49</v>
      </c>
      <c r="G86" s="99">
        <f>G53</f>
        <v>80</v>
      </c>
      <c r="H86" s="100"/>
      <c r="I86" s="101">
        <f t="shared" si="0"/>
        <v>0</v>
      </c>
    </row>
    <row r="87" spans="2:9" ht="22.8" x14ac:dyDescent="0.3">
      <c r="B87" s="9"/>
      <c r="C87" s="95">
        <v>33</v>
      </c>
      <c r="D87" s="96"/>
      <c r="E87" s="97" t="s">
        <v>78</v>
      </c>
      <c r="F87" s="98" t="s">
        <v>49</v>
      </c>
      <c r="G87" s="99">
        <f>G53</f>
        <v>80</v>
      </c>
      <c r="H87" s="100"/>
      <c r="I87" s="101">
        <f t="shared" si="0"/>
        <v>0</v>
      </c>
    </row>
    <row r="88" spans="2:9" x14ac:dyDescent="0.3">
      <c r="B88" s="9"/>
      <c r="C88" s="95">
        <v>34</v>
      </c>
      <c r="D88" s="96"/>
      <c r="E88" s="97" t="s">
        <v>79</v>
      </c>
      <c r="F88" s="98" t="s">
        <v>47</v>
      </c>
      <c r="G88" s="99">
        <v>20</v>
      </c>
      <c r="H88" s="100"/>
      <c r="I88" s="101">
        <f t="shared" si="0"/>
        <v>0</v>
      </c>
    </row>
    <row r="89" spans="2:9" x14ac:dyDescent="0.3">
      <c r="B89" s="9"/>
      <c r="C89" s="95">
        <v>35</v>
      </c>
      <c r="D89" s="96"/>
      <c r="E89" s="97" t="s">
        <v>80</v>
      </c>
      <c r="F89" s="98" t="s">
        <v>47</v>
      </c>
      <c r="G89" s="99">
        <v>38</v>
      </c>
      <c r="H89" s="100"/>
      <c r="I89" s="101">
        <f t="shared" si="0"/>
        <v>0</v>
      </c>
    </row>
    <row r="90" spans="2:9" x14ac:dyDescent="0.3">
      <c r="B90" s="9"/>
      <c r="C90" s="95">
        <v>36</v>
      </c>
      <c r="D90" s="96"/>
      <c r="E90" s="97" t="s">
        <v>81</v>
      </c>
      <c r="F90" s="98" t="s">
        <v>47</v>
      </c>
      <c r="G90" s="99">
        <v>42</v>
      </c>
      <c r="H90" s="100"/>
      <c r="I90" s="101">
        <f t="shared" si="0"/>
        <v>0</v>
      </c>
    </row>
    <row r="91" spans="2:9" x14ac:dyDescent="0.3">
      <c r="B91" s="9"/>
      <c r="C91" s="95">
        <v>37</v>
      </c>
      <c r="D91" s="96"/>
      <c r="E91" s="97" t="s">
        <v>82</v>
      </c>
      <c r="F91" s="98" t="s">
        <v>47</v>
      </c>
      <c r="G91" s="99">
        <f>G89</f>
        <v>38</v>
      </c>
      <c r="H91" s="100"/>
      <c r="I91" s="101">
        <f t="shared" si="0"/>
        <v>0</v>
      </c>
    </row>
    <row r="92" spans="2:9" x14ac:dyDescent="0.3">
      <c r="B92" s="9"/>
      <c r="C92" s="95">
        <v>38</v>
      </c>
      <c r="D92" s="96"/>
      <c r="E92" s="97" t="s">
        <v>83</v>
      </c>
      <c r="F92" s="98" t="s">
        <v>49</v>
      </c>
      <c r="G92" s="99">
        <f>G87</f>
        <v>80</v>
      </c>
      <c r="H92" s="100"/>
      <c r="I92" s="101">
        <f t="shared" si="0"/>
        <v>0</v>
      </c>
    </row>
    <row r="93" spans="2:9" x14ac:dyDescent="0.3">
      <c r="B93" s="9"/>
      <c r="C93" s="95">
        <v>39</v>
      </c>
      <c r="D93" s="96"/>
      <c r="E93" s="97" t="s">
        <v>84</v>
      </c>
      <c r="F93" s="98" t="s">
        <v>49</v>
      </c>
      <c r="G93" s="99">
        <f>G87</f>
        <v>80</v>
      </c>
      <c r="H93" s="100"/>
      <c r="I93" s="101">
        <f t="shared" si="0"/>
        <v>0</v>
      </c>
    </row>
    <row r="94" spans="2:9" x14ac:dyDescent="0.3">
      <c r="B94" s="9"/>
      <c r="C94" s="95">
        <v>40</v>
      </c>
      <c r="D94" s="96"/>
      <c r="E94" s="97" t="s">
        <v>85</v>
      </c>
      <c r="F94" s="98" t="s">
        <v>86</v>
      </c>
      <c r="G94" s="99">
        <v>1540</v>
      </c>
      <c r="H94" s="100"/>
      <c r="I94" s="101">
        <f t="shared" si="0"/>
        <v>0</v>
      </c>
    </row>
    <row r="95" spans="2:9" x14ac:dyDescent="0.3">
      <c r="B95" s="9"/>
      <c r="C95" s="95">
        <v>41</v>
      </c>
      <c r="D95" s="124"/>
      <c r="E95" s="97" t="s">
        <v>141</v>
      </c>
      <c r="F95" s="98" t="s">
        <v>47</v>
      </c>
      <c r="G95" s="99">
        <v>2.5</v>
      </c>
      <c r="H95" s="100"/>
      <c r="I95" s="101">
        <f t="shared" si="0"/>
        <v>0</v>
      </c>
    </row>
    <row r="96" spans="2:9" x14ac:dyDescent="0.3">
      <c r="B96" s="9"/>
      <c r="C96" s="102"/>
      <c r="D96" s="124"/>
      <c r="E96" s="70" t="s">
        <v>148</v>
      </c>
      <c r="F96" s="65"/>
      <c r="G96" s="65"/>
      <c r="H96" s="68"/>
      <c r="I96" s="71">
        <f>SUM(I97:I98)</f>
        <v>0</v>
      </c>
    </row>
    <row r="97" spans="2:9" x14ac:dyDescent="0.3">
      <c r="B97" s="9"/>
      <c r="C97" s="102">
        <v>42</v>
      </c>
      <c r="D97" s="124"/>
      <c r="E97" s="35" t="s">
        <v>141</v>
      </c>
      <c r="F97" s="32" t="s">
        <v>47</v>
      </c>
      <c r="G97" s="33">
        <v>6</v>
      </c>
      <c r="H97" s="34"/>
      <c r="I97" s="72">
        <f t="shared" ref="I97:I98" si="3">ROUND(H97*G97,2)</f>
        <v>0</v>
      </c>
    </row>
    <row r="98" spans="2:9" x14ac:dyDescent="0.3">
      <c r="B98" s="9"/>
      <c r="C98" s="102">
        <v>43</v>
      </c>
      <c r="D98" s="124"/>
      <c r="E98" s="35" t="s">
        <v>149</v>
      </c>
      <c r="F98" s="32" t="s">
        <v>86</v>
      </c>
      <c r="G98" s="33">
        <v>70</v>
      </c>
      <c r="H98" s="34"/>
      <c r="I98" s="72">
        <f t="shared" si="3"/>
        <v>0</v>
      </c>
    </row>
    <row r="99" spans="2:9" x14ac:dyDescent="0.3">
      <c r="B99" s="9"/>
      <c r="C99" s="102"/>
      <c r="D99" s="66"/>
      <c r="E99" s="70" t="s">
        <v>87</v>
      </c>
      <c r="F99" s="65"/>
      <c r="G99" s="65"/>
      <c r="H99" s="68"/>
      <c r="I99" s="71">
        <f>SUM(I100:I103)</f>
        <v>0</v>
      </c>
    </row>
    <row r="100" spans="2:9" x14ac:dyDescent="0.3">
      <c r="B100" s="9"/>
      <c r="C100" s="95">
        <v>44</v>
      </c>
      <c r="D100" s="96"/>
      <c r="E100" s="97" t="s">
        <v>88</v>
      </c>
      <c r="F100" s="98" t="s">
        <v>49</v>
      </c>
      <c r="G100" s="99">
        <f>G50+G53</f>
        <v>203</v>
      </c>
      <c r="H100" s="100"/>
      <c r="I100" s="101">
        <f t="shared" si="0"/>
        <v>0</v>
      </c>
    </row>
    <row r="101" spans="2:9" x14ac:dyDescent="0.3">
      <c r="B101" s="9"/>
      <c r="C101" s="95">
        <v>45</v>
      </c>
      <c r="D101" s="96"/>
      <c r="E101" s="97" t="s">
        <v>89</v>
      </c>
      <c r="F101" s="98" t="s">
        <v>49</v>
      </c>
      <c r="G101" s="99">
        <f>G50</f>
        <v>123</v>
      </c>
      <c r="H101" s="100"/>
      <c r="I101" s="101">
        <f t="shared" si="0"/>
        <v>0</v>
      </c>
    </row>
    <row r="102" spans="2:9" x14ac:dyDescent="0.3">
      <c r="B102" s="9"/>
      <c r="C102" s="95">
        <v>46</v>
      </c>
      <c r="D102" s="96"/>
      <c r="E102" s="97" t="s">
        <v>90</v>
      </c>
      <c r="F102" s="98" t="s">
        <v>49</v>
      </c>
      <c r="G102" s="99">
        <f>G100</f>
        <v>203</v>
      </c>
      <c r="H102" s="100"/>
      <c r="I102" s="101">
        <f t="shared" si="0"/>
        <v>0</v>
      </c>
    </row>
    <row r="103" spans="2:9" ht="22.8" x14ac:dyDescent="0.3">
      <c r="B103" s="9"/>
      <c r="C103" s="95">
        <v>47</v>
      </c>
      <c r="D103" s="96"/>
      <c r="E103" s="97" t="s">
        <v>91</v>
      </c>
      <c r="F103" s="98" t="s">
        <v>49</v>
      </c>
      <c r="G103" s="99">
        <f>G100</f>
        <v>203</v>
      </c>
      <c r="H103" s="100"/>
      <c r="I103" s="101">
        <f t="shared" si="0"/>
        <v>0</v>
      </c>
    </row>
    <row r="104" spans="2:9" ht="15.6" x14ac:dyDescent="0.3">
      <c r="B104" s="9"/>
      <c r="C104" s="102"/>
      <c r="D104" s="122"/>
      <c r="E104" s="67" t="s">
        <v>100</v>
      </c>
      <c r="F104" s="65"/>
      <c r="G104" s="65"/>
      <c r="H104" s="68"/>
      <c r="I104" s="69">
        <f>SUM(I105,I127)</f>
        <v>0</v>
      </c>
    </row>
    <row r="105" spans="2:9" x14ac:dyDescent="0.3">
      <c r="B105" s="9"/>
      <c r="C105" s="110"/>
      <c r="D105" s="123"/>
      <c r="E105" s="127" t="s">
        <v>92</v>
      </c>
      <c r="F105" s="65"/>
      <c r="G105" s="65"/>
      <c r="H105" s="68"/>
      <c r="I105" s="71">
        <f>SUM(I106,I113,I117,I124)</f>
        <v>0</v>
      </c>
    </row>
    <row r="106" spans="2:9" x14ac:dyDescent="0.3">
      <c r="B106" s="9"/>
      <c r="C106" s="110"/>
      <c r="D106" s="123"/>
      <c r="E106" s="70" t="s">
        <v>107</v>
      </c>
      <c r="F106" s="65"/>
      <c r="G106" s="65"/>
      <c r="H106" s="68"/>
      <c r="I106" s="71">
        <f>SUM(I107:I112)</f>
        <v>0</v>
      </c>
    </row>
    <row r="107" spans="2:9" x14ac:dyDescent="0.3">
      <c r="B107" s="9"/>
      <c r="C107" s="95">
        <v>48</v>
      </c>
      <c r="D107" s="96"/>
      <c r="E107" s="97" t="s">
        <v>101</v>
      </c>
      <c r="F107" s="98" t="s">
        <v>33</v>
      </c>
      <c r="G107" s="99">
        <v>1</v>
      </c>
      <c r="H107" s="100"/>
      <c r="I107" s="101">
        <f t="shared" si="0"/>
        <v>0</v>
      </c>
    </row>
    <row r="108" spans="2:9" x14ac:dyDescent="0.3">
      <c r="B108" s="9"/>
      <c r="C108" s="95">
        <v>49</v>
      </c>
      <c r="D108" s="96"/>
      <c r="E108" s="97" t="s">
        <v>102</v>
      </c>
      <c r="F108" s="98" t="s">
        <v>33</v>
      </c>
      <c r="G108" s="99">
        <v>1</v>
      </c>
      <c r="H108" s="100"/>
      <c r="I108" s="101">
        <f t="shared" si="0"/>
        <v>0</v>
      </c>
    </row>
    <row r="109" spans="2:9" x14ac:dyDescent="0.3">
      <c r="B109" s="9"/>
      <c r="C109" s="95">
        <v>50</v>
      </c>
      <c r="D109" s="96"/>
      <c r="E109" s="97" t="s">
        <v>103</v>
      </c>
      <c r="F109" s="98" t="s">
        <v>33</v>
      </c>
      <c r="G109" s="99">
        <v>2</v>
      </c>
      <c r="H109" s="100"/>
      <c r="I109" s="101">
        <f t="shared" si="0"/>
        <v>0</v>
      </c>
    </row>
    <row r="110" spans="2:9" x14ac:dyDescent="0.3">
      <c r="B110" s="9"/>
      <c r="C110" s="95">
        <v>51</v>
      </c>
      <c r="D110" s="96"/>
      <c r="E110" s="97" t="s">
        <v>104</v>
      </c>
      <c r="F110" s="98" t="s">
        <v>33</v>
      </c>
      <c r="G110" s="99">
        <v>29</v>
      </c>
      <c r="H110" s="100"/>
      <c r="I110" s="101">
        <f t="shared" si="0"/>
        <v>0</v>
      </c>
    </row>
    <row r="111" spans="2:9" x14ac:dyDescent="0.3">
      <c r="B111" s="9"/>
      <c r="C111" s="95">
        <v>52</v>
      </c>
      <c r="D111" s="96"/>
      <c r="E111" s="97" t="s">
        <v>105</v>
      </c>
      <c r="F111" s="98" t="s">
        <v>33</v>
      </c>
      <c r="G111" s="99">
        <v>2</v>
      </c>
      <c r="H111" s="100"/>
      <c r="I111" s="101">
        <f t="shared" si="0"/>
        <v>0</v>
      </c>
    </row>
    <row r="112" spans="2:9" x14ac:dyDescent="0.3">
      <c r="B112" s="9"/>
      <c r="C112" s="95">
        <v>53</v>
      </c>
      <c r="D112" s="96"/>
      <c r="E112" s="97" t="s">
        <v>106</v>
      </c>
      <c r="F112" s="98" t="s">
        <v>33</v>
      </c>
      <c r="G112" s="99">
        <v>30</v>
      </c>
      <c r="H112" s="100"/>
      <c r="I112" s="101">
        <f t="shared" si="0"/>
        <v>0</v>
      </c>
    </row>
    <row r="113" spans="2:9" x14ac:dyDescent="0.3">
      <c r="B113" s="9"/>
      <c r="C113" s="95"/>
      <c r="D113" s="96"/>
      <c r="E113" s="70" t="s">
        <v>108</v>
      </c>
      <c r="F113" s="98"/>
      <c r="G113" s="99"/>
      <c r="H113" s="68"/>
      <c r="I113" s="71">
        <f>SUM(I114:I116)</f>
        <v>0</v>
      </c>
    </row>
    <row r="114" spans="2:9" x14ac:dyDescent="0.3">
      <c r="B114" s="9"/>
      <c r="C114" s="95">
        <v>54</v>
      </c>
      <c r="D114" s="96"/>
      <c r="E114" s="97" t="s">
        <v>109</v>
      </c>
      <c r="F114" s="98" t="s">
        <v>33</v>
      </c>
      <c r="G114" s="99">
        <v>1</v>
      </c>
      <c r="H114" s="100"/>
      <c r="I114" s="101">
        <f t="shared" si="0"/>
        <v>0</v>
      </c>
    </row>
    <row r="115" spans="2:9" x14ac:dyDescent="0.3">
      <c r="B115" s="9"/>
      <c r="C115" s="95">
        <v>55</v>
      </c>
      <c r="D115" s="96"/>
      <c r="E115" s="97" t="s">
        <v>110</v>
      </c>
      <c r="F115" s="98" t="s">
        <v>33</v>
      </c>
      <c r="G115" s="99">
        <v>14</v>
      </c>
      <c r="H115" s="100"/>
      <c r="I115" s="101">
        <f t="shared" si="0"/>
        <v>0</v>
      </c>
    </row>
    <row r="116" spans="2:9" x14ac:dyDescent="0.3">
      <c r="B116" s="9"/>
      <c r="C116" s="95">
        <v>56</v>
      </c>
      <c r="D116" s="96"/>
      <c r="E116" s="97" t="s">
        <v>111</v>
      </c>
      <c r="F116" s="98" t="s">
        <v>47</v>
      </c>
      <c r="G116" s="99">
        <v>15</v>
      </c>
      <c r="H116" s="100"/>
      <c r="I116" s="101">
        <f t="shared" si="0"/>
        <v>0</v>
      </c>
    </row>
    <row r="117" spans="2:9" x14ac:dyDescent="0.3">
      <c r="B117" s="9"/>
      <c r="C117" s="95"/>
      <c r="D117" s="96"/>
      <c r="E117" s="70" t="s">
        <v>112</v>
      </c>
      <c r="F117" s="98"/>
      <c r="G117" s="99"/>
      <c r="H117" s="68"/>
      <c r="I117" s="71">
        <f>SUM(I118:I123)</f>
        <v>0</v>
      </c>
    </row>
    <row r="118" spans="2:9" x14ac:dyDescent="0.3">
      <c r="B118" s="9"/>
      <c r="C118" s="95">
        <v>57</v>
      </c>
      <c r="D118" s="96"/>
      <c r="E118" s="97" t="s">
        <v>113</v>
      </c>
      <c r="F118" s="98" t="s">
        <v>47</v>
      </c>
      <c r="G118" s="99">
        <v>500</v>
      </c>
      <c r="H118" s="100"/>
      <c r="I118" s="101">
        <f t="shared" si="0"/>
        <v>0</v>
      </c>
    </row>
    <row r="119" spans="2:9" x14ac:dyDescent="0.3">
      <c r="B119" s="9"/>
      <c r="C119" s="95">
        <v>58</v>
      </c>
      <c r="D119" s="96"/>
      <c r="E119" s="97" t="s">
        <v>114</v>
      </c>
      <c r="F119" s="98" t="s">
        <v>33</v>
      </c>
      <c r="G119" s="99">
        <v>56</v>
      </c>
      <c r="H119" s="100"/>
      <c r="I119" s="101">
        <f t="shared" si="0"/>
        <v>0</v>
      </c>
    </row>
    <row r="120" spans="2:9" x14ac:dyDescent="0.3">
      <c r="B120" s="9"/>
      <c r="C120" s="95">
        <v>59</v>
      </c>
      <c r="D120" s="96"/>
      <c r="E120" s="97" t="s">
        <v>115</v>
      </c>
      <c r="F120" s="98" t="s">
        <v>33</v>
      </c>
      <c r="G120" s="99">
        <v>40</v>
      </c>
      <c r="H120" s="100"/>
      <c r="I120" s="101">
        <f t="shared" si="0"/>
        <v>0</v>
      </c>
    </row>
    <row r="121" spans="2:9" x14ac:dyDescent="0.3">
      <c r="B121" s="9"/>
      <c r="C121" s="95">
        <v>60</v>
      </c>
      <c r="D121" s="96"/>
      <c r="E121" s="97" t="s">
        <v>116</v>
      </c>
      <c r="F121" s="98" t="s">
        <v>33</v>
      </c>
      <c r="G121" s="99">
        <v>28</v>
      </c>
      <c r="H121" s="100"/>
      <c r="I121" s="101">
        <f t="shared" si="0"/>
        <v>0</v>
      </c>
    </row>
    <row r="122" spans="2:9" x14ac:dyDescent="0.3">
      <c r="B122" s="9"/>
      <c r="C122" s="95">
        <v>61</v>
      </c>
      <c r="D122" s="96"/>
      <c r="E122" s="97" t="s">
        <v>117</v>
      </c>
      <c r="F122" s="98" t="s">
        <v>47</v>
      </c>
      <c r="G122" s="99">
        <v>8</v>
      </c>
      <c r="H122" s="100"/>
      <c r="I122" s="101">
        <f t="shared" si="0"/>
        <v>0</v>
      </c>
    </row>
    <row r="123" spans="2:9" x14ac:dyDescent="0.3">
      <c r="B123" s="9"/>
      <c r="C123" s="95">
        <v>62</v>
      </c>
      <c r="D123" s="96"/>
      <c r="E123" s="97" t="s">
        <v>118</v>
      </c>
      <c r="F123" s="98" t="s">
        <v>33</v>
      </c>
      <c r="G123" s="99">
        <v>2</v>
      </c>
      <c r="H123" s="100"/>
      <c r="I123" s="101">
        <f t="shared" si="0"/>
        <v>0</v>
      </c>
    </row>
    <row r="124" spans="2:9" x14ac:dyDescent="0.3">
      <c r="B124" s="9"/>
      <c r="C124" s="102"/>
      <c r="D124" s="124"/>
      <c r="E124" s="70" t="s">
        <v>119</v>
      </c>
      <c r="F124" s="125"/>
      <c r="G124" s="126"/>
      <c r="H124" s="68"/>
      <c r="I124" s="71">
        <f>SUM(I125:I126)</f>
        <v>0</v>
      </c>
    </row>
    <row r="125" spans="2:9" x14ac:dyDescent="0.3">
      <c r="B125" s="9"/>
      <c r="C125" s="95">
        <v>63</v>
      </c>
      <c r="D125" s="96"/>
      <c r="E125" s="97" t="s">
        <v>120</v>
      </c>
      <c r="F125" s="98" t="s">
        <v>122</v>
      </c>
      <c r="G125" s="99">
        <v>1</v>
      </c>
      <c r="H125" s="100"/>
      <c r="I125" s="101">
        <f t="shared" si="0"/>
        <v>0</v>
      </c>
    </row>
    <row r="126" spans="2:9" x14ac:dyDescent="0.3">
      <c r="B126" s="9"/>
      <c r="C126" s="95">
        <v>64</v>
      </c>
      <c r="D126" s="96"/>
      <c r="E126" s="97" t="s">
        <v>121</v>
      </c>
      <c r="F126" s="98" t="s">
        <v>123</v>
      </c>
      <c r="G126" s="99">
        <v>24</v>
      </c>
      <c r="H126" s="100"/>
      <c r="I126" s="101">
        <f t="shared" si="0"/>
        <v>0</v>
      </c>
    </row>
    <row r="127" spans="2:9" x14ac:dyDescent="0.3">
      <c r="B127" s="9"/>
      <c r="C127" s="102"/>
      <c r="D127" s="80"/>
      <c r="E127" s="127" t="s">
        <v>93</v>
      </c>
      <c r="F127" s="65"/>
      <c r="G127" s="65"/>
      <c r="H127" s="68"/>
      <c r="I127" s="71">
        <f>SUM(I128,I130,I136,I139,I142)</f>
        <v>0</v>
      </c>
    </row>
    <row r="128" spans="2:9" x14ac:dyDescent="0.3">
      <c r="B128" s="9"/>
      <c r="C128" s="95"/>
      <c r="D128" s="96"/>
      <c r="E128" s="70" t="s">
        <v>124</v>
      </c>
      <c r="F128" s="65"/>
      <c r="G128" s="65"/>
      <c r="H128" s="68"/>
      <c r="I128" s="71">
        <f>SUM(I129)</f>
        <v>0</v>
      </c>
    </row>
    <row r="129" spans="2:9" x14ac:dyDescent="0.3">
      <c r="B129" s="9"/>
      <c r="C129" s="95">
        <v>65</v>
      </c>
      <c r="D129" s="96"/>
      <c r="E129" s="97" t="s">
        <v>125</v>
      </c>
      <c r="F129" s="98" t="s">
        <v>53</v>
      </c>
      <c r="G129" s="99">
        <v>1</v>
      </c>
      <c r="H129" s="100"/>
      <c r="I129" s="101">
        <f t="shared" si="0"/>
        <v>0</v>
      </c>
    </row>
    <row r="130" spans="2:9" x14ac:dyDescent="0.3">
      <c r="B130" s="9"/>
      <c r="C130" s="95"/>
      <c r="D130" s="96"/>
      <c r="E130" s="70" t="s">
        <v>126</v>
      </c>
      <c r="F130" s="65"/>
      <c r="G130" s="65"/>
      <c r="H130" s="68"/>
      <c r="I130" s="71">
        <f>SUM(I131:I135)</f>
        <v>0</v>
      </c>
    </row>
    <row r="131" spans="2:9" x14ac:dyDescent="0.3">
      <c r="B131" s="9"/>
      <c r="C131" s="95">
        <v>66</v>
      </c>
      <c r="D131" s="96"/>
      <c r="E131" s="97" t="s">
        <v>127</v>
      </c>
      <c r="F131" s="98" t="s">
        <v>53</v>
      </c>
      <c r="G131" s="99">
        <v>1</v>
      </c>
      <c r="H131" s="100"/>
      <c r="I131" s="101">
        <f t="shared" si="0"/>
        <v>0</v>
      </c>
    </row>
    <row r="132" spans="2:9" x14ac:dyDescent="0.3">
      <c r="B132" s="9"/>
      <c r="C132" s="95">
        <v>67</v>
      </c>
      <c r="D132" s="96"/>
      <c r="E132" s="97" t="s">
        <v>128</v>
      </c>
      <c r="F132" s="98" t="s">
        <v>53</v>
      </c>
      <c r="G132" s="99">
        <v>1</v>
      </c>
      <c r="H132" s="100"/>
      <c r="I132" s="101">
        <f t="shared" si="0"/>
        <v>0</v>
      </c>
    </row>
    <row r="133" spans="2:9" x14ac:dyDescent="0.3">
      <c r="B133" s="9"/>
      <c r="C133" s="95">
        <v>68</v>
      </c>
      <c r="D133" s="96"/>
      <c r="E133" s="97" t="s">
        <v>129</v>
      </c>
      <c r="F133" s="98" t="s">
        <v>53</v>
      </c>
      <c r="G133" s="99">
        <v>1</v>
      </c>
      <c r="H133" s="100"/>
      <c r="I133" s="101">
        <f t="shared" ref="I133:I145" si="4">ROUND(H133*G133,2)</f>
        <v>0</v>
      </c>
    </row>
    <row r="134" spans="2:9" x14ac:dyDescent="0.3">
      <c r="B134" s="9"/>
      <c r="C134" s="95">
        <v>69</v>
      </c>
      <c r="D134" s="96"/>
      <c r="E134" s="97" t="s">
        <v>130</v>
      </c>
      <c r="F134" s="98" t="s">
        <v>53</v>
      </c>
      <c r="G134" s="99">
        <v>9</v>
      </c>
      <c r="H134" s="100"/>
      <c r="I134" s="101">
        <f t="shared" si="4"/>
        <v>0</v>
      </c>
    </row>
    <row r="135" spans="2:9" x14ac:dyDescent="0.3">
      <c r="B135" s="9"/>
      <c r="C135" s="95">
        <v>70</v>
      </c>
      <c r="D135" s="96"/>
      <c r="E135" s="97" t="s">
        <v>131</v>
      </c>
      <c r="F135" s="98" t="s">
        <v>53</v>
      </c>
      <c r="G135" s="99">
        <v>9</v>
      </c>
      <c r="H135" s="100"/>
      <c r="I135" s="101">
        <f t="shared" si="4"/>
        <v>0</v>
      </c>
    </row>
    <row r="136" spans="2:9" x14ac:dyDescent="0.3">
      <c r="B136" s="9"/>
      <c r="C136" s="95"/>
      <c r="D136" s="96"/>
      <c r="E136" s="70" t="s">
        <v>132</v>
      </c>
      <c r="F136" s="65"/>
      <c r="G136" s="65"/>
      <c r="H136" s="68"/>
      <c r="I136" s="71">
        <f>SUM(I137:I138)</f>
        <v>0</v>
      </c>
    </row>
    <row r="137" spans="2:9" x14ac:dyDescent="0.3">
      <c r="B137" s="9"/>
      <c r="C137" s="95">
        <v>71</v>
      </c>
      <c r="D137" s="96"/>
      <c r="E137" s="97" t="s">
        <v>133</v>
      </c>
      <c r="F137" s="98" t="s">
        <v>53</v>
      </c>
      <c r="G137" s="99">
        <v>31</v>
      </c>
      <c r="H137" s="100"/>
      <c r="I137" s="101">
        <f t="shared" si="4"/>
        <v>0</v>
      </c>
    </row>
    <row r="138" spans="2:9" x14ac:dyDescent="0.3">
      <c r="B138" s="9"/>
      <c r="C138" s="95">
        <v>72</v>
      </c>
      <c r="D138" s="96"/>
      <c r="E138" s="97" t="s">
        <v>134</v>
      </c>
      <c r="F138" s="98" t="s">
        <v>53</v>
      </c>
      <c r="G138" s="99">
        <v>31</v>
      </c>
      <c r="H138" s="100"/>
      <c r="I138" s="101">
        <f t="shared" si="4"/>
        <v>0</v>
      </c>
    </row>
    <row r="139" spans="2:9" x14ac:dyDescent="0.3">
      <c r="B139" s="9"/>
      <c r="C139" s="95"/>
      <c r="D139" s="96"/>
      <c r="E139" s="70" t="s">
        <v>135</v>
      </c>
      <c r="F139" s="65"/>
      <c r="G139" s="65"/>
      <c r="H139" s="68"/>
      <c r="I139" s="71">
        <f>SUM(I140:I141)</f>
        <v>0</v>
      </c>
    </row>
    <row r="140" spans="2:9" x14ac:dyDescent="0.3">
      <c r="B140" s="9"/>
      <c r="C140" s="95">
        <v>73</v>
      </c>
      <c r="D140" s="96"/>
      <c r="E140" s="97" t="s">
        <v>136</v>
      </c>
      <c r="F140" s="98" t="s">
        <v>47</v>
      </c>
      <c r="G140" s="99">
        <v>110</v>
      </c>
      <c r="H140" s="100"/>
      <c r="I140" s="101">
        <f t="shared" si="4"/>
        <v>0</v>
      </c>
    </row>
    <row r="141" spans="2:9" x14ac:dyDescent="0.3">
      <c r="B141" s="9"/>
      <c r="C141" s="95">
        <v>74</v>
      </c>
      <c r="D141" s="96"/>
      <c r="E141" s="97" t="s">
        <v>137</v>
      </c>
      <c r="F141" s="98" t="s">
        <v>47</v>
      </c>
      <c r="G141" s="99">
        <v>10</v>
      </c>
      <c r="H141" s="100"/>
      <c r="I141" s="101">
        <f t="shared" si="4"/>
        <v>0</v>
      </c>
    </row>
    <row r="142" spans="2:9" x14ac:dyDescent="0.3">
      <c r="B142" s="9"/>
      <c r="C142" s="95"/>
      <c r="D142" s="96"/>
      <c r="E142" s="70" t="s">
        <v>119</v>
      </c>
      <c r="F142" s="65"/>
      <c r="G142" s="65"/>
      <c r="H142" s="68"/>
      <c r="I142" s="71">
        <f>SUM(I143:I145)</f>
        <v>0</v>
      </c>
    </row>
    <row r="143" spans="2:9" x14ac:dyDescent="0.3">
      <c r="B143" s="9"/>
      <c r="C143" s="95">
        <v>75</v>
      </c>
      <c r="D143" s="96"/>
      <c r="E143" s="97" t="s">
        <v>120</v>
      </c>
      <c r="F143" s="98" t="s">
        <v>122</v>
      </c>
      <c r="G143" s="99">
        <v>1</v>
      </c>
      <c r="H143" s="100"/>
      <c r="I143" s="101">
        <f t="shared" si="4"/>
        <v>0</v>
      </c>
    </row>
    <row r="144" spans="2:9" x14ac:dyDescent="0.3">
      <c r="B144" s="9"/>
      <c r="C144" s="95">
        <v>76</v>
      </c>
      <c r="D144" s="96"/>
      <c r="E144" s="97" t="s">
        <v>138</v>
      </c>
      <c r="F144" s="98" t="s">
        <v>123</v>
      </c>
      <c r="G144" s="99">
        <v>32</v>
      </c>
      <c r="H144" s="100"/>
      <c r="I144" s="101">
        <f t="shared" si="4"/>
        <v>0</v>
      </c>
    </row>
    <row r="145" spans="2:9" x14ac:dyDescent="0.3">
      <c r="B145" s="14"/>
      <c r="C145" s="103">
        <v>77</v>
      </c>
      <c r="D145" s="104"/>
      <c r="E145" s="105" t="s">
        <v>139</v>
      </c>
      <c r="F145" s="106" t="s">
        <v>53</v>
      </c>
      <c r="G145" s="107">
        <v>1</v>
      </c>
      <c r="H145" s="108"/>
      <c r="I145" s="109">
        <f t="shared" si="4"/>
        <v>0</v>
      </c>
    </row>
    <row r="146" spans="2:9" x14ac:dyDescent="0.3">
      <c r="D146" s="80"/>
    </row>
    <row r="147" spans="2:9" x14ac:dyDescent="0.3">
      <c r="D147" s="80"/>
    </row>
    <row r="148" spans="2:9" x14ac:dyDescent="0.3">
      <c r="D148" s="80"/>
    </row>
    <row r="149" spans="2:9" x14ac:dyDescent="0.3">
      <c r="D149" s="80"/>
    </row>
    <row r="150" spans="2:9" x14ac:dyDescent="0.3">
      <c r="D150" s="80"/>
    </row>
    <row r="151" spans="2:9" x14ac:dyDescent="0.3">
      <c r="D151" s="80"/>
    </row>
    <row r="152" spans="2:9" x14ac:dyDescent="0.3">
      <c r="D152" s="80"/>
    </row>
    <row r="153" spans="2:9" x14ac:dyDescent="0.3">
      <c r="D153" s="80"/>
    </row>
    <row r="154" spans="2:9" x14ac:dyDescent="0.3">
      <c r="D154" s="80"/>
    </row>
    <row r="155" spans="2:9" x14ac:dyDescent="0.3">
      <c r="D155" s="80"/>
    </row>
    <row r="156" spans="2:9" x14ac:dyDescent="0.3">
      <c r="D156" s="80"/>
    </row>
    <row r="157" spans="2:9" x14ac:dyDescent="0.3">
      <c r="D157" s="80"/>
    </row>
    <row r="158" spans="2:9" x14ac:dyDescent="0.3">
      <c r="D158" s="80"/>
    </row>
    <row r="159" spans="2:9" x14ac:dyDescent="0.3">
      <c r="D159" s="80"/>
    </row>
    <row r="160" spans="2:9" x14ac:dyDescent="0.3">
      <c r="D160" s="80"/>
    </row>
    <row r="161" spans="4:4" x14ac:dyDescent="0.3">
      <c r="D161" s="80"/>
    </row>
    <row r="162" spans="4:4" x14ac:dyDescent="0.3">
      <c r="D162" s="80"/>
    </row>
    <row r="163" spans="4:4" x14ac:dyDescent="0.3">
      <c r="D163" s="80"/>
    </row>
    <row r="164" spans="4:4" x14ac:dyDescent="0.3">
      <c r="D164" s="80"/>
    </row>
    <row r="165" spans="4:4" x14ac:dyDescent="0.3">
      <c r="D165" s="80"/>
    </row>
    <row r="166" spans="4:4" x14ac:dyDescent="0.3">
      <c r="D166" s="80"/>
    </row>
    <row r="167" spans="4:4" x14ac:dyDescent="0.3">
      <c r="D167" s="80"/>
    </row>
    <row r="168" spans="4:4" x14ac:dyDescent="0.3">
      <c r="D168" s="80"/>
    </row>
    <row r="169" spans="4:4" x14ac:dyDescent="0.3">
      <c r="D169" s="80"/>
    </row>
    <row r="170" spans="4:4" x14ac:dyDescent="0.3">
      <c r="D170" s="80"/>
    </row>
    <row r="171" spans="4:4" x14ac:dyDescent="0.3">
      <c r="D171" s="80"/>
    </row>
    <row r="172" spans="4:4" x14ac:dyDescent="0.3">
      <c r="D172" s="80"/>
    </row>
    <row r="173" spans="4:4" x14ac:dyDescent="0.3">
      <c r="D173" s="80"/>
    </row>
    <row r="174" spans="4:4" x14ac:dyDescent="0.3">
      <c r="D174" s="80"/>
    </row>
    <row r="175" spans="4:4" x14ac:dyDescent="0.3">
      <c r="D175" s="80"/>
    </row>
    <row r="176" spans="4:4" x14ac:dyDescent="0.3">
      <c r="D176" s="80"/>
    </row>
    <row r="177" spans="4:4" x14ac:dyDescent="0.3">
      <c r="D177" s="80"/>
    </row>
    <row r="178" spans="4:4" x14ac:dyDescent="0.3">
      <c r="D178" s="80"/>
    </row>
    <row r="179" spans="4:4" x14ac:dyDescent="0.3">
      <c r="D179" s="80"/>
    </row>
    <row r="180" spans="4:4" x14ac:dyDescent="0.3">
      <c r="D180" s="80"/>
    </row>
    <row r="181" spans="4:4" x14ac:dyDescent="0.3">
      <c r="D181" s="80"/>
    </row>
    <row r="182" spans="4:4" x14ac:dyDescent="0.3">
      <c r="D182" s="80"/>
    </row>
    <row r="183" spans="4:4" x14ac:dyDescent="0.3">
      <c r="D183" s="80"/>
    </row>
    <row r="184" spans="4:4" x14ac:dyDescent="0.3">
      <c r="D184" s="80"/>
    </row>
    <row r="185" spans="4:4" x14ac:dyDescent="0.3">
      <c r="D185" s="80"/>
    </row>
    <row r="186" spans="4:4" x14ac:dyDescent="0.3">
      <c r="D186" s="80"/>
    </row>
    <row r="187" spans="4:4" x14ac:dyDescent="0.3">
      <c r="D187" s="80"/>
    </row>
    <row r="188" spans="4:4" x14ac:dyDescent="0.3">
      <c r="D188" s="80"/>
    </row>
    <row r="189" spans="4:4" x14ac:dyDescent="0.3">
      <c r="D189" s="80"/>
    </row>
    <row r="190" spans="4:4" x14ac:dyDescent="0.3">
      <c r="D190" s="80"/>
    </row>
    <row r="191" spans="4:4" x14ac:dyDescent="0.3">
      <c r="D191" s="80"/>
    </row>
    <row r="192" spans="4:4" x14ac:dyDescent="0.3">
      <c r="D192" s="80"/>
    </row>
    <row r="193" spans="4:4" x14ac:dyDescent="0.3">
      <c r="D193" s="80"/>
    </row>
    <row r="194" spans="4:4" x14ac:dyDescent="0.3">
      <c r="D194" s="80"/>
    </row>
    <row r="195" spans="4:4" x14ac:dyDescent="0.3">
      <c r="D195" s="80"/>
    </row>
    <row r="196" spans="4:4" x14ac:dyDescent="0.3">
      <c r="D196" s="80"/>
    </row>
    <row r="197" spans="4:4" x14ac:dyDescent="0.3">
      <c r="D197" s="80"/>
    </row>
    <row r="198" spans="4:4" x14ac:dyDescent="0.3">
      <c r="D198" s="80"/>
    </row>
    <row r="199" spans="4:4" x14ac:dyDescent="0.3">
      <c r="D199" s="80"/>
    </row>
    <row r="200" spans="4:4" x14ac:dyDescent="0.3">
      <c r="D200" s="80"/>
    </row>
    <row r="201" spans="4:4" x14ac:dyDescent="0.3">
      <c r="D201" s="80"/>
    </row>
    <row r="202" spans="4:4" x14ac:dyDescent="0.3">
      <c r="D202" s="80"/>
    </row>
    <row r="203" spans="4:4" x14ac:dyDescent="0.3">
      <c r="D203" s="80"/>
    </row>
    <row r="204" spans="4:4" x14ac:dyDescent="0.3">
      <c r="D204" s="80"/>
    </row>
    <row r="205" spans="4:4" x14ac:dyDescent="0.3">
      <c r="D205" s="80"/>
    </row>
    <row r="206" spans="4:4" x14ac:dyDescent="0.3">
      <c r="D206" s="80"/>
    </row>
    <row r="207" spans="4:4" x14ac:dyDescent="0.3">
      <c r="D207" s="80"/>
    </row>
    <row r="208" spans="4:4" x14ac:dyDescent="0.3">
      <c r="D208" s="80"/>
    </row>
    <row r="209" spans="4:4" x14ac:dyDescent="0.3">
      <c r="D209" s="80"/>
    </row>
    <row r="210" spans="4:4" x14ac:dyDescent="0.3">
      <c r="D210" s="80"/>
    </row>
    <row r="211" spans="4:4" x14ac:dyDescent="0.3">
      <c r="D211" s="80"/>
    </row>
    <row r="212" spans="4:4" x14ac:dyDescent="0.3">
      <c r="D212" s="80"/>
    </row>
    <row r="213" spans="4:4" x14ac:dyDescent="0.3">
      <c r="D213" s="80"/>
    </row>
    <row r="214" spans="4:4" x14ac:dyDescent="0.3">
      <c r="D214" s="80"/>
    </row>
    <row r="215" spans="4:4" x14ac:dyDescent="0.3">
      <c r="D215" s="80"/>
    </row>
    <row r="216" spans="4:4" x14ac:dyDescent="0.3">
      <c r="D216" s="80"/>
    </row>
    <row r="217" spans="4:4" x14ac:dyDescent="0.3">
      <c r="D217" s="80"/>
    </row>
    <row r="218" spans="4:4" x14ac:dyDescent="0.3">
      <c r="D218" s="80"/>
    </row>
    <row r="219" spans="4:4" x14ac:dyDescent="0.3">
      <c r="D219" s="80"/>
    </row>
    <row r="220" spans="4:4" x14ac:dyDescent="0.3">
      <c r="D220" s="80"/>
    </row>
    <row r="221" spans="4:4" x14ac:dyDescent="0.3">
      <c r="D221" s="80"/>
    </row>
    <row r="222" spans="4:4" x14ac:dyDescent="0.3">
      <c r="D222" s="80"/>
    </row>
    <row r="223" spans="4:4" x14ac:dyDescent="0.3">
      <c r="D223" s="80"/>
    </row>
    <row r="224" spans="4:4" x14ac:dyDescent="0.3">
      <c r="D224" s="80"/>
    </row>
    <row r="225" spans="4:4" x14ac:dyDescent="0.3">
      <c r="D225" s="80"/>
    </row>
    <row r="226" spans="4:4" x14ac:dyDescent="0.3">
      <c r="D226" s="80"/>
    </row>
    <row r="227" spans="4:4" x14ac:dyDescent="0.3">
      <c r="D227" s="80"/>
    </row>
    <row r="228" spans="4:4" x14ac:dyDescent="0.3">
      <c r="D228" s="80"/>
    </row>
    <row r="229" spans="4:4" x14ac:dyDescent="0.3">
      <c r="D229" s="80"/>
    </row>
    <row r="230" spans="4:4" x14ac:dyDescent="0.3">
      <c r="D230" s="80"/>
    </row>
    <row r="231" spans="4:4" x14ac:dyDescent="0.3">
      <c r="D231" s="80"/>
    </row>
    <row r="232" spans="4:4" x14ac:dyDescent="0.3">
      <c r="D232" s="80"/>
    </row>
    <row r="233" spans="4:4" x14ac:dyDescent="0.3">
      <c r="D233" s="80"/>
    </row>
    <row r="234" spans="4:4" x14ac:dyDescent="0.3">
      <c r="D234" s="80"/>
    </row>
    <row r="235" spans="4:4" x14ac:dyDescent="0.3">
      <c r="D235" s="80"/>
    </row>
    <row r="236" spans="4:4" x14ac:dyDescent="0.3">
      <c r="D236" s="80"/>
    </row>
    <row r="237" spans="4:4" x14ac:dyDescent="0.3">
      <c r="D237" s="80"/>
    </row>
    <row r="238" spans="4:4" x14ac:dyDescent="0.3">
      <c r="D238" s="80"/>
    </row>
    <row r="239" spans="4:4" x14ac:dyDescent="0.3">
      <c r="D239" s="80"/>
    </row>
    <row r="240" spans="4:4" x14ac:dyDescent="0.3">
      <c r="D240" s="80"/>
    </row>
    <row r="241" spans="4:4" x14ac:dyDescent="0.3">
      <c r="D241" s="80"/>
    </row>
    <row r="242" spans="4:4" x14ac:dyDescent="0.3">
      <c r="D242" s="80"/>
    </row>
    <row r="243" spans="4:4" x14ac:dyDescent="0.3">
      <c r="D243" s="80"/>
    </row>
    <row r="244" spans="4:4" x14ac:dyDescent="0.3">
      <c r="D244" s="80"/>
    </row>
    <row r="245" spans="4:4" x14ac:dyDescent="0.3">
      <c r="D245" s="80"/>
    </row>
    <row r="246" spans="4:4" x14ac:dyDescent="0.3">
      <c r="D246" s="80"/>
    </row>
    <row r="247" spans="4:4" x14ac:dyDescent="0.3">
      <c r="D247" s="80"/>
    </row>
    <row r="248" spans="4:4" x14ac:dyDescent="0.3">
      <c r="D248" s="80"/>
    </row>
    <row r="249" spans="4:4" x14ac:dyDescent="0.3">
      <c r="D249" s="80"/>
    </row>
    <row r="250" spans="4:4" x14ac:dyDescent="0.3">
      <c r="D250" s="80"/>
    </row>
    <row r="251" spans="4:4" x14ac:dyDescent="0.3">
      <c r="D251" s="80"/>
    </row>
    <row r="252" spans="4:4" x14ac:dyDescent="0.3">
      <c r="D252" s="80"/>
    </row>
    <row r="253" spans="4:4" x14ac:dyDescent="0.3">
      <c r="D253" s="80"/>
    </row>
    <row r="254" spans="4:4" x14ac:dyDescent="0.3">
      <c r="D254" s="80"/>
    </row>
    <row r="255" spans="4:4" x14ac:dyDescent="0.3">
      <c r="D255" s="80"/>
    </row>
    <row r="256" spans="4:4" x14ac:dyDescent="0.3">
      <c r="D256" s="80"/>
    </row>
    <row r="257" spans="4:4" x14ac:dyDescent="0.3">
      <c r="D257" s="80"/>
    </row>
    <row r="258" spans="4:4" x14ac:dyDescent="0.3">
      <c r="D258" s="80"/>
    </row>
    <row r="259" spans="4:4" x14ac:dyDescent="0.3">
      <c r="D259" s="80"/>
    </row>
    <row r="260" spans="4:4" x14ac:dyDescent="0.3">
      <c r="D260" s="80"/>
    </row>
    <row r="261" spans="4:4" x14ac:dyDescent="0.3">
      <c r="D261" s="80"/>
    </row>
    <row r="262" spans="4:4" x14ac:dyDescent="0.3">
      <c r="D262" s="80"/>
    </row>
    <row r="263" spans="4:4" x14ac:dyDescent="0.3">
      <c r="D263" s="80"/>
    </row>
    <row r="264" spans="4:4" x14ac:dyDescent="0.3">
      <c r="D264" s="80"/>
    </row>
    <row r="265" spans="4:4" x14ac:dyDescent="0.3">
      <c r="D265" s="80"/>
    </row>
    <row r="266" spans="4:4" x14ac:dyDescent="0.3">
      <c r="D266" s="80"/>
    </row>
    <row r="267" spans="4:4" x14ac:dyDescent="0.3">
      <c r="D267" s="80"/>
    </row>
    <row r="268" spans="4:4" x14ac:dyDescent="0.3">
      <c r="D268" s="80"/>
    </row>
    <row r="269" spans="4:4" x14ac:dyDescent="0.3">
      <c r="D269" s="80"/>
    </row>
    <row r="270" spans="4:4" x14ac:dyDescent="0.3">
      <c r="D270" s="80"/>
    </row>
    <row r="271" spans="4:4" x14ac:dyDescent="0.3">
      <c r="D271" s="80"/>
    </row>
    <row r="272" spans="4:4" x14ac:dyDescent="0.3">
      <c r="D272" s="80"/>
    </row>
    <row r="273" spans="4:4" x14ac:dyDescent="0.3">
      <c r="D273" s="80"/>
    </row>
    <row r="274" spans="4:4" x14ac:dyDescent="0.3">
      <c r="D274" s="80"/>
    </row>
    <row r="275" spans="4:4" x14ac:dyDescent="0.3">
      <c r="D275" s="80"/>
    </row>
    <row r="276" spans="4:4" x14ac:dyDescent="0.3">
      <c r="D276" s="80"/>
    </row>
    <row r="277" spans="4:4" x14ac:dyDescent="0.3">
      <c r="D277" s="80"/>
    </row>
    <row r="278" spans="4:4" x14ac:dyDescent="0.3">
      <c r="D278" s="80"/>
    </row>
    <row r="279" spans="4:4" x14ac:dyDescent="0.3">
      <c r="D279" s="80"/>
    </row>
    <row r="280" spans="4:4" x14ac:dyDescent="0.3">
      <c r="D280" s="80"/>
    </row>
    <row r="281" spans="4:4" x14ac:dyDescent="0.3">
      <c r="D281" s="80"/>
    </row>
    <row r="282" spans="4:4" x14ac:dyDescent="0.3">
      <c r="D282" s="80"/>
    </row>
    <row r="283" spans="4:4" x14ac:dyDescent="0.3">
      <c r="D283" s="80"/>
    </row>
    <row r="284" spans="4:4" x14ac:dyDescent="0.3">
      <c r="D284" s="80"/>
    </row>
    <row r="285" spans="4:4" x14ac:dyDescent="0.3">
      <c r="D285" s="80"/>
    </row>
    <row r="286" spans="4:4" x14ac:dyDescent="0.3">
      <c r="D286" s="80"/>
    </row>
    <row r="287" spans="4:4" x14ac:dyDescent="0.3">
      <c r="D287" s="80"/>
    </row>
    <row r="288" spans="4:4" x14ac:dyDescent="0.3">
      <c r="D288" s="80"/>
    </row>
    <row r="289" spans="4:4" x14ac:dyDescent="0.3">
      <c r="D289" s="80"/>
    </row>
    <row r="290" spans="4:4" x14ac:dyDescent="0.3">
      <c r="D290" s="80"/>
    </row>
    <row r="291" spans="4:4" x14ac:dyDescent="0.3">
      <c r="D291" s="80"/>
    </row>
    <row r="292" spans="4:4" x14ac:dyDescent="0.3">
      <c r="D292" s="80"/>
    </row>
    <row r="293" spans="4:4" x14ac:dyDescent="0.3">
      <c r="D293" s="80"/>
    </row>
    <row r="294" spans="4:4" x14ac:dyDescent="0.3">
      <c r="D294" s="80"/>
    </row>
    <row r="295" spans="4:4" x14ac:dyDescent="0.3">
      <c r="D295" s="80"/>
    </row>
    <row r="296" spans="4:4" x14ac:dyDescent="0.3">
      <c r="D296" s="80"/>
    </row>
    <row r="297" spans="4:4" x14ac:dyDescent="0.3">
      <c r="D297" s="80"/>
    </row>
    <row r="298" spans="4:4" x14ac:dyDescent="0.3">
      <c r="D298" s="80"/>
    </row>
    <row r="299" spans="4:4" x14ac:dyDescent="0.3">
      <c r="D299" s="80"/>
    </row>
    <row r="300" spans="4:4" x14ac:dyDescent="0.3">
      <c r="D300" s="80"/>
    </row>
    <row r="301" spans="4:4" x14ac:dyDescent="0.3">
      <c r="D301" s="80"/>
    </row>
    <row r="302" spans="4:4" x14ac:dyDescent="0.3">
      <c r="D302" s="80"/>
    </row>
    <row r="303" spans="4:4" x14ac:dyDescent="0.3">
      <c r="D303" s="80"/>
    </row>
    <row r="304" spans="4:4" x14ac:dyDescent="0.3">
      <c r="D304" s="80"/>
    </row>
    <row r="305" spans="4:4" x14ac:dyDescent="0.3">
      <c r="D305" s="80"/>
    </row>
    <row r="306" spans="4:4" x14ac:dyDescent="0.3">
      <c r="D306" s="80"/>
    </row>
    <row r="307" spans="4:4" x14ac:dyDescent="0.3">
      <c r="D307" s="80"/>
    </row>
    <row r="308" spans="4:4" x14ac:dyDescent="0.3">
      <c r="D308" s="80"/>
    </row>
    <row r="309" spans="4:4" x14ac:dyDescent="0.3">
      <c r="D309" s="80"/>
    </row>
    <row r="310" spans="4:4" x14ac:dyDescent="0.3">
      <c r="D310" s="80"/>
    </row>
    <row r="311" spans="4:4" x14ac:dyDescent="0.3">
      <c r="D311" s="80"/>
    </row>
    <row r="312" spans="4:4" x14ac:dyDescent="0.3">
      <c r="D312" s="80"/>
    </row>
    <row r="313" spans="4:4" x14ac:dyDescent="0.3">
      <c r="D313" s="80"/>
    </row>
    <row r="314" spans="4:4" x14ac:dyDescent="0.3">
      <c r="D314" s="80"/>
    </row>
    <row r="315" spans="4:4" x14ac:dyDescent="0.3">
      <c r="D315" s="80"/>
    </row>
    <row r="316" spans="4:4" x14ac:dyDescent="0.3">
      <c r="D316" s="80"/>
    </row>
    <row r="317" spans="4:4" x14ac:dyDescent="0.3">
      <c r="D317" s="80"/>
    </row>
    <row r="318" spans="4:4" x14ac:dyDescent="0.3">
      <c r="D318" s="80"/>
    </row>
    <row r="319" spans="4:4" x14ac:dyDescent="0.3">
      <c r="D319" s="80"/>
    </row>
    <row r="320" spans="4:4" x14ac:dyDescent="0.3">
      <c r="D320" s="80"/>
    </row>
    <row r="321" spans="4:4" x14ac:dyDescent="0.3">
      <c r="D321" s="80"/>
    </row>
    <row r="322" spans="4:4" x14ac:dyDescent="0.3">
      <c r="D322" s="80"/>
    </row>
    <row r="323" spans="4:4" x14ac:dyDescent="0.3">
      <c r="D323" s="80"/>
    </row>
    <row r="324" spans="4:4" x14ac:dyDescent="0.3">
      <c r="D324" s="80"/>
    </row>
    <row r="325" spans="4:4" x14ac:dyDescent="0.3">
      <c r="D325" s="80"/>
    </row>
    <row r="326" spans="4:4" x14ac:dyDescent="0.3">
      <c r="D326" s="80"/>
    </row>
    <row r="327" spans="4:4" x14ac:dyDescent="0.3">
      <c r="D327" s="80"/>
    </row>
    <row r="328" spans="4:4" x14ac:dyDescent="0.3">
      <c r="D328" s="80"/>
    </row>
    <row r="329" spans="4:4" x14ac:dyDescent="0.3">
      <c r="D329" s="80"/>
    </row>
    <row r="330" spans="4:4" x14ac:dyDescent="0.3">
      <c r="D330" s="80"/>
    </row>
    <row r="331" spans="4:4" x14ac:dyDescent="0.3">
      <c r="D331" s="80"/>
    </row>
    <row r="332" spans="4:4" x14ac:dyDescent="0.3">
      <c r="D332" s="80"/>
    </row>
    <row r="333" spans="4:4" x14ac:dyDescent="0.3">
      <c r="D333" s="80"/>
    </row>
    <row r="334" spans="4:4" x14ac:dyDescent="0.3">
      <c r="D334" s="80"/>
    </row>
    <row r="335" spans="4:4" x14ac:dyDescent="0.3">
      <c r="D335" s="80"/>
    </row>
    <row r="336" spans="4:4" x14ac:dyDescent="0.3">
      <c r="D336" s="80"/>
    </row>
    <row r="337" spans="4:4" x14ac:dyDescent="0.3">
      <c r="D337" s="80"/>
    </row>
    <row r="338" spans="4:4" x14ac:dyDescent="0.3">
      <c r="D338" s="80"/>
    </row>
    <row r="339" spans="4:4" x14ac:dyDescent="0.3">
      <c r="D339" s="80"/>
    </row>
    <row r="340" spans="4:4" x14ac:dyDescent="0.3">
      <c r="D340" s="80"/>
    </row>
    <row r="341" spans="4:4" x14ac:dyDescent="0.3">
      <c r="D341" s="80"/>
    </row>
    <row r="342" spans="4:4" x14ac:dyDescent="0.3">
      <c r="D342" s="80"/>
    </row>
    <row r="343" spans="4:4" x14ac:dyDescent="0.3">
      <c r="D343" s="80"/>
    </row>
    <row r="344" spans="4:4" x14ac:dyDescent="0.3">
      <c r="D344" s="80"/>
    </row>
    <row r="345" spans="4:4" x14ac:dyDescent="0.3">
      <c r="D345" s="80"/>
    </row>
    <row r="346" spans="4:4" x14ac:dyDescent="0.3">
      <c r="D346" s="80"/>
    </row>
    <row r="347" spans="4:4" x14ac:dyDescent="0.3">
      <c r="D347" s="80"/>
    </row>
    <row r="348" spans="4:4" x14ac:dyDescent="0.3">
      <c r="D348" s="80"/>
    </row>
    <row r="349" spans="4:4" x14ac:dyDescent="0.3">
      <c r="D349" s="80"/>
    </row>
    <row r="350" spans="4:4" x14ac:dyDescent="0.3">
      <c r="D350" s="80"/>
    </row>
    <row r="351" spans="4:4" x14ac:dyDescent="0.3">
      <c r="D351" s="80"/>
    </row>
    <row r="352" spans="4:4" x14ac:dyDescent="0.3">
      <c r="D352" s="80"/>
    </row>
    <row r="353" spans="4:4" x14ac:dyDescent="0.3">
      <c r="D353" s="80"/>
    </row>
    <row r="354" spans="4:4" x14ac:dyDescent="0.3">
      <c r="D354" s="80"/>
    </row>
    <row r="355" spans="4:4" x14ac:dyDescent="0.3">
      <c r="D355" s="80"/>
    </row>
    <row r="356" spans="4:4" x14ac:dyDescent="0.3">
      <c r="D356" s="80"/>
    </row>
    <row r="357" spans="4:4" x14ac:dyDescent="0.3">
      <c r="D357" s="80"/>
    </row>
    <row r="358" spans="4:4" x14ac:dyDescent="0.3">
      <c r="D358" s="80"/>
    </row>
    <row r="359" spans="4:4" x14ac:dyDescent="0.3">
      <c r="D359" s="80"/>
    </row>
    <row r="360" spans="4:4" x14ac:dyDescent="0.3">
      <c r="D360" s="80"/>
    </row>
    <row r="361" spans="4:4" x14ac:dyDescent="0.3">
      <c r="D361" s="80"/>
    </row>
    <row r="362" spans="4:4" x14ac:dyDescent="0.3">
      <c r="D362" s="80"/>
    </row>
    <row r="363" spans="4:4" x14ac:dyDescent="0.3">
      <c r="D363" s="80"/>
    </row>
    <row r="364" spans="4:4" x14ac:dyDescent="0.3">
      <c r="D364" s="80"/>
    </row>
    <row r="365" spans="4:4" x14ac:dyDescent="0.3">
      <c r="D365" s="80"/>
    </row>
    <row r="366" spans="4:4" x14ac:dyDescent="0.3">
      <c r="D366" s="80"/>
    </row>
    <row r="367" spans="4:4" x14ac:dyDescent="0.3">
      <c r="D367" s="80"/>
    </row>
    <row r="368" spans="4:4" x14ac:dyDescent="0.3">
      <c r="D368" s="80"/>
    </row>
    <row r="369" spans="4:4" x14ac:dyDescent="0.3">
      <c r="D369" s="80"/>
    </row>
    <row r="370" spans="4:4" x14ac:dyDescent="0.3">
      <c r="D370" s="80"/>
    </row>
    <row r="371" spans="4:4" x14ac:dyDescent="0.3">
      <c r="D371" s="80"/>
    </row>
    <row r="372" spans="4:4" x14ac:dyDescent="0.3">
      <c r="D372" s="80"/>
    </row>
    <row r="373" spans="4:4" x14ac:dyDescent="0.3">
      <c r="D373" s="80"/>
    </row>
    <row r="374" spans="4:4" x14ac:dyDescent="0.3">
      <c r="D374" s="80"/>
    </row>
    <row r="375" spans="4:4" x14ac:dyDescent="0.3">
      <c r="D375" s="80"/>
    </row>
    <row r="376" spans="4:4" x14ac:dyDescent="0.3">
      <c r="D376" s="80"/>
    </row>
    <row r="377" spans="4:4" x14ac:dyDescent="0.3">
      <c r="D377" s="80"/>
    </row>
    <row r="378" spans="4:4" x14ac:dyDescent="0.3">
      <c r="D378" s="80"/>
    </row>
    <row r="379" spans="4:4" x14ac:dyDescent="0.3">
      <c r="D379" s="80"/>
    </row>
    <row r="380" spans="4:4" x14ac:dyDescent="0.3">
      <c r="D380" s="80"/>
    </row>
    <row r="381" spans="4:4" x14ac:dyDescent="0.3">
      <c r="D381" s="80"/>
    </row>
    <row r="382" spans="4:4" x14ac:dyDescent="0.3">
      <c r="D382" s="80"/>
    </row>
    <row r="383" spans="4:4" x14ac:dyDescent="0.3">
      <c r="D383" s="80"/>
    </row>
    <row r="384" spans="4:4" x14ac:dyDescent="0.3">
      <c r="D384" s="80"/>
    </row>
    <row r="385" spans="4:4" x14ac:dyDescent="0.3">
      <c r="D385" s="80"/>
    </row>
    <row r="386" spans="4:4" x14ac:dyDescent="0.3">
      <c r="D386" s="80"/>
    </row>
    <row r="387" spans="4:4" x14ac:dyDescent="0.3">
      <c r="D387" s="80"/>
    </row>
    <row r="388" spans="4:4" x14ac:dyDescent="0.3">
      <c r="D388" s="80"/>
    </row>
    <row r="389" spans="4:4" x14ac:dyDescent="0.3">
      <c r="D389" s="80"/>
    </row>
    <row r="390" spans="4:4" x14ac:dyDescent="0.3">
      <c r="D390" s="80"/>
    </row>
    <row r="391" spans="4:4" x14ac:dyDescent="0.3">
      <c r="D391" s="80"/>
    </row>
    <row r="392" spans="4:4" x14ac:dyDescent="0.3">
      <c r="D392" s="80"/>
    </row>
    <row r="393" spans="4:4" x14ac:dyDescent="0.3">
      <c r="D393" s="80"/>
    </row>
    <row r="394" spans="4:4" x14ac:dyDescent="0.3">
      <c r="D394" s="80"/>
    </row>
    <row r="395" spans="4:4" x14ac:dyDescent="0.3">
      <c r="D395" s="80"/>
    </row>
    <row r="396" spans="4:4" x14ac:dyDescent="0.3">
      <c r="D396" s="80"/>
    </row>
    <row r="397" spans="4:4" x14ac:dyDescent="0.3">
      <c r="D397" s="80"/>
    </row>
    <row r="398" spans="4:4" x14ac:dyDescent="0.3">
      <c r="D398" s="80"/>
    </row>
    <row r="399" spans="4:4" x14ac:dyDescent="0.3">
      <c r="D399" s="80"/>
    </row>
    <row r="400" spans="4:4" x14ac:dyDescent="0.3">
      <c r="D400" s="80"/>
    </row>
    <row r="401" spans="4:4" x14ac:dyDescent="0.3">
      <c r="D401" s="80"/>
    </row>
    <row r="402" spans="4:4" x14ac:dyDescent="0.3">
      <c r="D402" s="80"/>
    </row>
    <row r="403" spans="4:4" x14ac:dyDescent="0.3">
      <c r="D403" s="80"/>
    </row>
    <row r="404" spans="4:4" x14ac:dyDescent="0.3">
      <c r="D404" s="80"/>
    </row>
    <row r="405" spans="4:4" x14ac:dyDescent="0.3">
      <c r="D405" s="80"/>
    </row>
    <row r="406" spans="4:4" x14ac:dyDescent="0.3">
      <c r="D406" s="80"/>
    </row>
    <row r="407" spans="4:4" x14ac:dyDescent="0.3">
      <c r="D407" s="80"/>
    </row>
    <row r="408" spans="4:4" x14ac:dyDescent="0.3">
      <c r="D408" s="80"/>
    </row>
    <row r="409" spans="4:4" x14ac:dyDescent="0.3">
      <c r="D409" s="80"/>
    </row>
    <row r="410" spans="4:4" x14ac:dyDescent="0.3">
      <c r="D410" s="80"/>
    </row>
    <row r="411" spans="4:4" x14ac:dyDescent="0.3">
      <c r="D411" s="80"/>
    </row>
    <row r="412" spans="4:4" x14ac:dyDescent="0.3">
      <c r="D412" s="80"/>
    </row>
    <row r="413" spans="4:4" x14ac:dyDescent="0.3">
      <c r="D413" s="80"/>
    </row>
    <row r="414" spans="4:4" x14ac:dyDescent="0.3">
      <c r="D414" s="80"/>
    </row>
    <row r="415" spans="4:4" x14ac:dyDescent="0.3">
      <c r="D415" s="80"/>
    </row>
    <row r="416" spans="4:4" x14ac:dyDescent="0.3">
      <c r="D416" s="80"/>
    </row>
    <row r="417" spans="4:4" x14ac:dyDescent="0.3">
      <c r="D417" s="80"/>
    </row>
    <row r="418" spans="4:4" x14ac:dyDescent="0.3">
      <c r="D418" s="80"/>
    </row>
    <row r="419" spans="4:4" x14ac:dyDescent="0.3">
      <c r="D419" s="80"/>
    </row>
    <row r="420" spans="4:4" x14ac:dyDescent="0.3">
      <c r="D420" s="80"/>
    </row>
    <row r="421" spans="4:4" x14ac:dyDescent="0.3">
      <c r="D421" s="80"/>
    </row>
    <row r="422" spans="4:4" x14ac:dyDescent="0.3">
      <c r="D422" s="80"/>
    </row>
    <row r="423" spans="4:4" x14ac:dyDescent="0.3">
      <c r="D423" s="80"/>
    </row>
    <row r="424" spans="4:4" x14ac:dyDescent="0.3">
      <c r="D424" s="80"/>
    </row>
    <row r="425" spans="4:4" x14ac:dyDescent="0.3">
      <c r="D425" s="80"/>
    </row>
  </sheetData>
  <mergeCells count="7">
    <mergeCell ref="H15:I15"/>
    <mergeCell ref="H14:I14"/>
    <mergeCell ref="D6:F6"/>
    <mergeCell ref="D8:F8"/>
    <mergeCell ref="D10:F10"/>
    <mergeCell ref="D14:E14"/>
    <mergeCell ref="D15:E15"/>
  </mergeCells>
  <pageMargins left="0.25" right="0.25" top="0.75" bottom="0.75" header="0.3" footer="0.3"/>
  <pageSetup paperSize="9" scale="71" fitToHeight="0" orientation="portrait" r:id="rId1"/>
  <ignoredErrors>
    <ignoredError sqref="D14:D15 H14:H15" unlockedFormula="1"/>
    <ignoredError sqref="I54:I1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 dodávek</vt:lpstr>
      <vt:lpstr>Multimedialni_ucebna</vt:lpstr>
      <vt:lpstr>Multimedialni_ucebna!Oblast_tisku</vt:lpstr>
      <vt:lpstr>'Rekapitulace dodávek'!Oblast_tisku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Vévar</dc:creator>
  <cp:lastModifiedBy>Karel Vévar</cp:lastModifiedBy>
  <cp:lastPrinted>2023-05-22T12:06:43Z</cp:lastPrinted>
  <dcterms:created xsi:type="dcterms:W3CDTF">2023-05-22T05:52:14Z</dcterms:created>
  <dcterms:modified xsi:type="dcterms:W3CDTF">2024-04-11T08:41:34Z</dcterms:modified>
</cp:coreProperties>
</file>