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eřejné zakázky\2024-xx Multimediální učebna\2. výzva\"/>
    </mc:Choice>
  </mc:AlternateContent>
  <xr:revisionPtr revIDLastSave="0" documentId="13_ncr:1_{89E735E3-F375-4AB5-8CF7-5FEC82983234}" xr6:coauthVersionLast="47" xr6:coauthVersionMax="47" xr10:uidLastSave="{00000000-0000-0000-0000-000000000000}"/>
  <bookViews>
    <workbookView xWindow="-108" yWindow="-108" windowWidth="23256" windowHeight="12456" tabRatio="782" activeTab="1" xr2:uid="{A9CC1D90-682A-42F8-9675-DBB8BABB71E5}"/>
  </bookViews>
  <sheets>
    <sheet name="Rekapitulace dodávek" sheetId="4" r:id="rId1"/>
    <sheet name="Multimedialni_ucebna" sheetId="1" r:id="rId2"/>
  </sheets>
  <definedNames>
    <definedName name="_xlnm.Print_Area" localSheetId="1">Multimedialni_ucebna!$B$2:$J$49</definedName>
    <definedName name="_xlnm.Print_Area" localSheetId="0">'Rekapitulace dodávek'!$B$2:$O$43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1" l="1"/>
  <c r="J39" i="1"/>
  <c r="J40" i="1"/>
  <c r="D12" i="1"/>
  <c r="J49" i="1" l="1"/>
  <c r="J48" i="1"/>
  <c r="J47" i="1" l="1"/>
  <c r="J46" i="1"/>
  <c r="J43" i="1" l="1"/>
  <c r="J45" i="1" l="1"/>
  <c r="I15" i="1" l="1"/>
  <c r="I14" i="1"/>
  <c r="D15" i="1"/>
  <c r="D14" i="1"/>
  <c r="D10" i="1" l="1"/>
  <c r="D6" i="1"/>
  <c r="D8" i="1"/>
  <c r="J44" i="1"/>
  <c r="J42" i="1"/>
  <c r="J41" i="1"/>
  <c r="E34" i="4"/>
  <c r="J37" i="1" l="1"/>
  <c r="J36" i="1" s="1"/>
  <c r="J31" i="1" l="1"/>
  <c r="J35" i="1"/>
  <c r="J30" i="1"/>
  <c r="J29" i="1" l="1"/>
  <c r="E21" i="1"/>
  <c r="I18" i="1" l="1"/>
  <c r="M42" i="4"/>
  <c r="I21" i="1"/>
  <c r="O22" i="4" l="1"/>
  <c r="I25" i="4"/>
  <c r="O25" i="4" s="1"/>
  <c r="I23" i="1"/>
  <c r="O42" i="4" s="1"/>
  <c r="O28" i="4" s="1"/>
</calcChain>
</file>

<file path=xl/sharedStrings.xml><?xml version="1.0" encoding="utf-8"?>
<sst xmlns="http://schemas.openxmlformats.org/spreadsheetml/2006/main" count="112" uniqueCount="74">
  <si>
    <t>REKAPITULACE STAVBA</t>
  </si>
  <si>
    <t>Stavba:</t>
  </si>
  <si>
    <t>Cena bez DPH</t>
  </si>
  <si>
    <t xml:space="preserve">DPH  </t>
  </si>
  <si>
    <t>Sazba daně</t>
  </si>
  <si>
    <t>Základ daně</t>
  </si>
  <si>
    <t>Výše daně</t>
  </si>
  <si>
    <t>Cena s DPH</t>
  </si>
  <si>
    <t>v</t>
  </si>
  <si>
    <t>CZK</t>
  </si>
  <si>
    <t>REKAPITULACE OBJEKTŮ A SOUPISŮ PRACÍ</t>
  </si>
  <si>
    <t>Náklady z rozpočtů</t>
  </si>
  <si>
    <t>Kód</t>
  </si>
  <si>
    <t>Popis</t>
  </si>
  <si>
    <t>Cena bez DPH [CZK]</t>
  </si>
  <si>
    <t>Cena s DPH [CZK]</t>
  </si>
  <si>
    <t>základní</t>
  </si>
  <si>
    <t>Uchazeč:</t>
  </si>
  <si>
    <t>IČ:</t>
  </si>
  <si>
    <t>DIČ:</t>
  </si>
  <si>
    <t>Název objektu:</t>
  </si>
  <si>
    <t>KRYCÍ LIST SOUPISU PRACÍ</t>
  </si>
  <si>
    <t>Objekt:</t>
  </si>
  <si>
    <t>Místo:</t>
  </si>
  <si>
    <t>DPH</t>
  </si>
  <si>
    <t>Kód dílu - Popis</t>
  </si>
  <si>
    <t>Cena celkem [CZK]</t>
  </si>
  <si>
    <t>AVT - Koncové prvky</t>
  </si>
  <si>
    <t>PČ</t>
  </si>
  <si>
    <t>Typ</t>
  </si>
  <si>
    <t>MJ</t>
  </si>
  <si>
    <t>Množství</t>
  </si>
  <si>
    <t>J.cena [CZK]</t>
  </si>
  <si>
    <t>Náklady soupisu celkem</t>
  </si>
  <si>
    <t>D</t>
  </si>
  <si>
    <t>AVT</t>
  </si>
  <si>
    <t>Koncové prvky</t>
  </si>
  <si>
    <t>kus</t>
  </si>
  <si>
    <t>D1</t>
  </si>
  <si>
    <t xml:space="preserve">    D1 - AV / ICT technologie</t>
  </si>
  <si>
    <t>AV / ICT technologie</t>
  </si>
  <si>
    <t>PC stanice pro učitele</t>
  </si>
  <si>
    <t>Kontrolní a prezentační monitor</t>
  </si>
  <si>
    <t>vlastní</t>
  </si>
  <si>
    <t>Název</t>
  </si>
  <si>
    <t>Náklady ze soupisu dodávke a prací</t>
  </si>
  <si>
    <t>Interaktivní displej 86"</t>
  </si>
  <si>
    <t>Posuvný systém s křídly</t>
  </si>
  <si>
    <t>Dobíjecí skříň tablety</t>
  </si>
  <si>
    <t>Multimediální učebna</t>
  </si>
  <si>
    <t>Reproduktory</t>
  </si>
  <si>
    <t>Reproduktory aktivní, 2.0 o výkonu min. 2 x 25W, frekvenční rozsah od 80 Hz do 20000 Hz, 2pásmové, 3,5mm jack, 6,3mm jack, RCA (cinch), včetně držáku a montáže</t>
  </si>
  <si>
    <t>PC stanice žák</t>
  </si>
  <si>
    <t>Webová kamera učitel</t>
  </si>
  <si>
    <t>Monitor žák</t>
  </si>
  <si>
    <t>Tablet</t>
  </si>
  <si>
    <t>Access point</t>
  </si>
  <si>
    <t>Síťová infrastruktura</t>
  </si>
  <si>
    <t>Základní škola Újezd u Brna, Školní 284, 664 53 Újezd u Brna</t>
  </si>
  <si>
    <t>Investor:</t>
  </si>
  <si>
    <t>Město Újezd u Brna, Komenského 107, 664 53 Újezd u Brna</t>
  </si>
  <si>
    <t xml:space="preserve">Investor: </t>
  </si>
  <si>
    <t>Interaktivní displej s úhlopříčkou min. 86" a rozlišení displeje Ultra HD  (3840 × 2160) 4K, jas min 400cd/m2, kontrast min 4000:1, pozorovací úhly min 178°, frekvence 60Hz, doba odezvy 8ms, antireflexní tvrzené sklo min 7Mhs s úpravou povrchu proti odleskům, filtr modrého světla, technologie Zero bonding pro přesnější psaní bez zpoždění, podporuje zavádění digitálního psaní pro žáky i učitele, životnost panelu min. 50 000 hod., integrovaný operační systém Android 11, OTA aktualizace, CPU architektura A55x4, procesor min. Mali G52MP2, paměť min. RAM 4GB, ROM 32 GB, integrovaný WiFi modul s Hotspot připojením, bezdrátové sdílení a zrcadlení obrazu z libovolného zařízení telefon, tablet, NTB, integrované reproduktory min. 2x16W, min. vstupy: OPS PC, HDMI in: 2x, USB 3.0 2x, USB 2.0 1x, USB C 1x, USB dotyk 2x, RS 232 1x, LAN 1000 Mbps:2x, Audio in 1x, min. výstupy: HDMI OUT: 1x, Audio out, přední panel min.: USB 3.0 2x, seenzor intenzity okolního světla, ovládání dotykem - rozpoznání min. 20 současných dotyků, přesnost dotyku min 1,5 mm, rozpoznání a přiřazení různých funkcí dotyku prstem, dlaní, perem (min. 2 pera součástí dodávky), možnost rozlišení dvou barev dle šířky hrotu pera, možnost vzdálené správy zařízení, dálkové ovládání. softwarové vybavení panelu min.: anotační software pro využití jako bílá tabule, kancelářský balík softwaru, software pro bezdrátové sdílení obsahu. Cena včetně dopravy, isntalace, propojení s katedrou učitele, držáku a systémové kabeláže vč. napojení na externí audio.</t>
  </si>
  <si>
    <t>Kompatibilní s interaktivním panelem položka č. 1, rozsah zdvihu min. 900 mm pro pohodlné ovládání různými věkovými skupinami i vozíčkáři, rychlost zdvihu min.50mm/s, montáž bez vrtání do podlahy, bezpečnostní antikolizní mechanismus, dětský zámek omezující nekontrolované použití, certifikát TÜV a CE anebo obdobný, možnost doplnit o mobilní podvozek, 2ks bílých otočných magentických křídel pro popis fixem. Cena včetně dopravy, instalace, nastavení.</t>
  </si>
  <si>
    <r>
      <t xml:space="preserve">Modernizace multimediální učebny pro ZŠ Újezd u Brna, </t>
    </r>
    <r>
      <rPr>
        <b/>
        <sz val="11"/>
        <color theme="1"/>
        <rFont val="Calibri"/>
        <family val="2"/>
        <charset val="238"/>
        <scheme val="minor"/>
      </rPr>
      <t>2. výzva - AV, ICT</t>
    </r>
  </si>
  <si>
    <t>Small Case s min. 200W zdrojem, výkon CPU min. 15000 bodu dle nezávislého testu cpubenchmark.net, operační paměť 8GB DDR4 s možnosti rozšíření na 64 GB, pevný M.2 SSD disk s kapacitou 256GB, Gbit síťová karta, 1x DisplayPort,1x HDMI, 4xUSB 3.2, CZ klávesnici a myš, přítomnost TPM modulu minimálně verze 2, operační systém s podporu AD (domény), servisní služba u zákazníka s odezvou do následujícího pracovního dne od nahlášení servisní události, záruka 3 roky. Cena včetně dopravy a instalace.</t>
  </si>
  <si>
    <t>Monitor s viditelnou uhlopříčkou min. 23,8" s LED podsvícením, technologie IPS, antireflexní/matný povrch, rozlišení 1920x1080 bodu, odezva max. 5ms, kontrast min. 1000:1, jas 250cd/m2, konektory min. DisplayPort, HDMI, USB 3.0, naklápění monitoru alespoň v rozsahu -5 až +20°, výškově nastavitelný stojan. Cena včetně dopravy, instalace, nastavení.</t>
  </si>
  <si>
    <t>Webkamera s krytkou objektivu pro videohovory v rozlišení FHD 1080p, záznam videa min. ve FHD 1080p, zoom, komprese videa H.264, min. 90° zorné pole, univerzální klip pro přichycení k notebookům, monitorům LCD, kompatibilita se Skype pro firmy a Microsoft Teams®. Cena včetně dopravy, instalace.</t>
  </si>
  <si>
    <t>Micro Case zdroj max. 95W, výkon CPU min. 15 000 bodů dle nezávislého testu cpubenchmark.net, operační paměť min. 8GB DDR4 s možnosti rozšíření na 32 GB, pevný M.2 SSD disk s kapacitou min. 256GB, Gbit síťová karta, 1x DisplayPort, 1x HDMI, min. 4 x USB 3.2, CZ klávesnici a myš, přítomnost TPM modulu minimálně verze 2, operační systém s podporu AD (domény). Cena včetně dopravy a instalace.</t>
  </si>
  <si>
    <t>Monitor s viditelnou uhlopříčkou min. 23,8" s LED podsvícením, technologie IPS, antireflexní/matný povrch, rozlišení 1920x1080 bodu, odezva max.5ms, kontrast min. 1000:1, jas 250cd/m2, konektory min. HDMI, VESA. Cena včetně dopravy, instalace, nastavení.</t>
  </si>
  <si>
    <t>Tablet s min. 10" multi-dotykovým displejem, displej s LED podsvícením, technologií IPS a rozlišením min. 2100 x 1500, úložiště min. 64GB, 2x Kamera min. 7 MP a 10 MP, konektivita: min.  USB-C nebo Lightning, Wi-Fi,  Bluetooth, výbava:  min. gyroskop, akcelerometr, snímač okolního osvětlení, digitální kompas, baterie: Li-Pol, výdrž až 10 hodin, max. hmotnost 500 gramů. Cena včetně dopravy a pouzdra.</t>
  </si>
  <si>
    <t>Skříň pro uložení a nabíjení dodaných tabletů, možnost uložit a nabíjet min. 12 tabletů, hromadné nabíjení uložených zařízení,  větrací mřížky a termostatem řízený ventilátor, centrální přepěťová ochrana, pojezdová kolečka s brzdou. Cena včetně dopravy, instalace.</t>
  </si>
  <si>
    <t>Stropní / nástěnný bezdrátový přístupový bod (AP), podpora 802.11a/b/g/n/ac/ax, dvě rádia,  2.4GHz a 5GHz, 6 antén ,min. 4x4 MU-MIMO, PoE, 1x RJ45, management, hybridní - možnost správy kontrolérem nebo v cloud. Cena včetně dopravy, instalace, nastavení.</t>
  </si>
  <si>
    <t>Síťová infrastruktura v učebně: Profesionální Smart přepínač 48 portů 10/100/1000 a 4x Gigabit SFP port, přepínací výkon min. 104Gb/s, management: web, CLI, síťový management, QoS, provedení do 19“ racku. Nástěnný rozvaděč jednodílný 19“, jednodílný nástěnný rozvaděč s krytím IP30, kompaktní svařovaný rozvaděč, celoskleněné dveře: bezpečnostní tvrzené sklo, včetně instalačního podružného materiálu. Cena včetně dopravy, instalace, nastavení.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</si>
</sst>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dd\.mm\.yyyy"/>
    <numFmt numFmtId="165" formatCode="#,##0.00%"/>
    <numFmt numFmtId="166" formatCode="#,##0.00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name val="Arial CE"/>
    </font>
    <font>
      <sz val="10"/>
      <color rgb="FF969696"/>
      <name val="Arial CE"/>
    </font>
    <font>
      <b/>
      <sz val="11"/>
      <name val="Arial CE"/>
    </font>
    <font>
      <sz val="10"/>
      <name val="Arial CE"/>
    </font>
    <font>
      <b/>
      <sz val="10"/>
      <name val="Arial CE"/>
    </font>
    <font>
      <b/>
      <sz val="12"/>
      <color rgb="FF960000"/>
      <name val="Arial CE"/>
    </font>
    <font>
      <sz val="8"/>
      <color rgb="FF969696"/>
      <name val="Arial CE"/>
    </font>
    <font>
      <b/>
      <sz val="12"/>
      <name val="Arial CE"/>
    </font>
    <font>
      <sz val="9"/>
      <name val="Arial CE"/>
    </font>
    <font>
      <b/>
      <sz val="12"/>
      <color rgb="FF800000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b/>
      <sz val="11"/>
      <color rgb="FFC0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name val="Arial CE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rgb="FF969696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thin">
        <color auto="1"/>
      </right>
      <top style="hair">
        <color rgb="FF969696"/>
      </top>
      <bottom/>
      <diagonal/>
    </border>
    <border>
      <left/>
      <right style="thin">
        <color auto="1"/>
      </right>
      <top style="hair">
        <color rgb="FF000000"/>
      </top>
      <bottom style="hair">
        <color rgb="FF000000"/>
      </bottom>
      <diagonal/>
    </border>
    <border>
      <left/>
      <right style="thin">
        <color auto="1"/>
      </right>
      <top/>
      <bottom style="hair">
        <color rgb="FF969696"/>
      </bottom>
      <diagonal/>
    </border>
    <border>
      <left/>
      <right style="thin">
        <color auto="1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thin">
        <color auto="1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thin">
        <color auto="1"/>
      </bottom>
      <diagonal/>
    </border>
    <border>
      <left style="hair">
        <color rgb="FF969696"/>
      </left>
      <right style="thin">
        <color auto="1"/>
      </right>
      <top style="hair">
        <color rgb="FF969696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0" fillId="0" borderId="0"/>
  </cellStyleXfs>
  <cellXfs count="103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1" xfId="0" applyBorder="1"/>
    <xf numFmtId="0" fontId="0" fillId="3" borderId="0" xfId="0" applyFill="1"/>
    <xf numFmtId="0" fontId="5" fillId="3" borderId="1" xfId="0" applyFont="1" applyFill="1" applyBorder="1" applyAlignment="1">
      <alignment vertical="center"/>
    </xf>
    <xf numFmtId="0" fontId="0" fillId="3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0" xfId="0" applyFont="1"/>
    <xf numFmtId="0" fontId="0" fillId="0" borderId="6" xfId="0" applyBorder="1"/>
    <xf numFmtId="0" fontId="2" fillId="0" borderId="0" xfId="0" applyFont="1"/>
    <xf numFmtId="0" fontId="0" fillId="3" borderId="0" xfId="0" applyFill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0" xfId="0" applyFont="1"/>
    <xf numFmtId="0" fontId="4" fillId="0" borderId="6" xfId="0" applyFont="1" applyBorder="1"/>
    <xf numFmtId="10" fontId="4" fillId="0" borderId="0" xfId="0" applyNumberFormat="1" applyFont="1" applyAlignment="1">
      <alignment horizontal="left"/>
    </xf>
    <xf numFmtId="44" fontId="0" fillId="0" borderId="0" xfId="1" applyFont="1" applyBorder="1"/>
    <xf numFmtId="44" fontId="0" fillId="0" borderId="6" xfId="1" applyFont="1" applyBorder="1"/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4" borderId="12" xfId="0" applyFill="1" applyBorder="1" applyAlignment="1">
      <alignment vertical="center"/>
    </xf>
    <xf numFmtId="0" fontId="13" fillId="4" borderId="12" xfId="0" applyFont="1" applyFill="1" applyBorder="1" applyAlignment="1">
      <alignment horizontal="right" vertical="center"/>
    </xf>
    <xf numFmtId="0" fontId="13" fillId="4" borderId="12" xfId="0" applyFont="1" applyFill="1" applyBorder="1" applyAlignment="1">
      <alignment horizontal="center" vertical="center"/>
    </xf>
    <xf numFmtId="4" fontId="13" fillId="4" borderId="12" xfId="0" applyNumberFormat="1" applyFont="1" applyFill="1" applyBorder="1" applyAlignment="1">
      <alignment vertical="center"/>
    </xf>
    <xf numFmtId="0" fontId="16" fillId="0" borderId="13" xfId="0" applyFont="1" applyBorder="1" applyAlignment="1">
      <alignment horizontal="left" vertical="center"/>
    </xf>
    <xf numFmtId="0" fontId="16" fillId="0" borderId="13" xfId="0" applyFont="1" applyBorder="1" applyAlignment="1">
      <alignment vertical="center"/>
    </xf>
    <xf numFmtId="0" fontId="17" fillId="0" borderId="13" xfId="0" applyFont="1" applyBorder="1" applyAlignment="1">
      <alignment horizontal="left" vertical="center"/>
    </xf>
    <xf numFmtId="0" fontId="17" fillId="0" borderId="13" xfId="0" applyFont="1" applyBorder="1" applyAlignment="1">
      <alignment vertical="center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49" fontId="14" fillId="0" borderId="16" xfId="0" applyNumberFormat="1" applyFont="1" applyBorder="1" applyAlignment="1">
      <alignment horizontal="left" vertical="center" wrapText="1"/>
    </xf>
    <xf numFmtId="0" fontId="14" fillId="0" borderId="16" xfId="0" applyFont="1" applyBorder="1" applyAlignment="1">
      <alignment horizontal="center" vertical="center" wrapText="1"/>
    </xf>
    <xf numFmtId="166" fontId="14" fillId="0" borderId="16" xfId="0" applyNumberFormat="1" applyFont="1" applyBorder="1" applyAlignment="1">
      <alignment vertical="center"/>
    </xf>
    <xf numFmtId="4" fontId="14" fillId="2" borderId="16" xfId="0" applyNumberFormat="1" applyFont="1" applyFill="1" applyBorder="1" applyAlignment="1" applyProtection="1">
      <alignment vertical="center"/>
      <protection locked="0"/>
    </xf>
    <xf numFmtId="0" fontId="14" fillId="0" borderId="16" xfId="0" applyFont="1" applyBorder="1" applyAlignment="1">
      <alignment horizontal="justify" vertical="center" wrapText="1"/>
    </xf>
    <xf numFmtId="44" fontId="4" fillId="0" borderId="0" xfId="0" applyNumberFormat="1" applyFont="1"/>
    <xf numFmtId="44" fontId="4" fillId="0" borderId="6" xfId="1" applyFont="1" applyBorder="1"/>
    <xf numFmtId="0" fontId="7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0" fillId="0" borderId="17" xfId="0" applyBorder="1" applyAlignment="1">
      <alignment vertical="center"/>
    </xf>
    <xf numFmtId="4" fontId="11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0" fontId="0" fillId="4" borderId="18" xfId="0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4" borderId="12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4" fillId="4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0" fontId="14" fillId="4" borderId="6" xfId="0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4" fontId="11" fillId="0" borderId="6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4" fontId="16" fillId="0" borderId="19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4" fontId="17" fillId="0" borderId="19" xfId="0" applyNumberFormat="1" applyFont="1" applyBorder="1" applyAlignment="1">
      <alignment vertical="center"/>
    </xf>
    <xf numFmtId="0" fontId="14" fillId="4" borderId="2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4" fontId="11" fillId="0" borderId="6" xfId="0" applyNumberFormat="1" applyFont="1" applyBorder="1"/>
    <xf numFmtId="0" fontId="18" fillId="0" borderId="0" xfId="0" applyFont="1"/>
    <xf numFmtId="0" fontId="1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8" fillId="0" borderId="0" xfId="0" applyFont="1" applyProtection="1">
      <protection locked="0"/>
    </xf>
    <xf numFmtId="4" fontId="16" fillId="0" borderId="6" xfId="0" applyNumberFormat="1" applyFont="1" applyBorder="1"/>
    <xf numFmtId="0" fontId="17" fillId="0" borderId="0" xfId="0" applyFont="1" applyAlignment="1">
      <alignment horizontal="left"/>
    </xf>
    <xf numFmtId="4" fontId="17" fillId="0" borderId="6" xfId="0" applyNumberFormat="1" applyFont="1" applyBorder="1"/>
    <xf numFmtId="4" fontId="14" fillId="0" borderId="21" xfId="0" applyNumberFormat="1" applyFont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left" vertical="center" wrapText="1"/>
    </xf>
    <xf numFmtId="0" fontId="14" fillId="0" borderId="22" xfId="0" applyFont="1" applyBorder="1" applyAlignment="1">
      <alignment horizontal="center" vertical="center" wrapText="1"/>
    </xf>
    <xf numFmtId="166" fontId="14" fillId="0" borderId="22" xfId="0" applyNumberFormat="1" applyFont="1" applyBorder="1" applyAlignment="1">
      <alignment vertical="center"/>
    </xf>
    <xf numFmtId="4" fontId="14" fillId="0" borderId="23" xfId="0" applyNumberFormat="1" applyFont="1" applyBorder="1" applyAlignment="1">
      <alignment vertical="center"/>
    </xf>
    <xf numFmtId="44" fontId="5" fillId="3" borderId="10" xfId="0" applyNumberFormat="1" applyFont="1" applyFill="1" applyBorder="1" applyAlignment="1">
      <alignment vertical="center"/>
    </xf>
    <xf numFmtId="44" fontId="0" fillId="0" borderId="0" xfId="0" applyNumberFormat="1"/>
    <xf numFmtId="44" fontId="19" fillId="0" borderId="10" xfId="0" applyNumberFormat="1" applyFont="1" applyBorder="1" applyAlignment="1">
      <alignment vertical="center"/>
    </xf>
    <xf numFmtId="0" fontId="0" fillId="0" borderId="0" xfId="0" applyAlignment="1">
      <alignment horizontal="left" indent="4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9" fillId="2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3" fillId="0" borderId="16" xfId="0" applyFont="1" applyBorder="1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  <xf numFmtId="0" fontId="23" fillId="0" borderId="0" xfId="0" applyFont="1" applyAlignment="1">
      <alignment horizontal="justify" vertical="center" wrapText="1"/>
    </xf>
    <xf numFmtId="0" fontId="24" fillId="0" borderId="8" xfId="0" applyFont="1" applyBorder="1" applyAlignment="1">
      <alignment horizontal="justify" vertical="center" wrapText="1"/>
    </xf>
  </cellXfs>
  <cellStyles count="3">
    <cellStyle name="Měna" xfId="1" builtinId="4"/>
    <cellStyle name="Normální" xfId="0" builtinId="0"/>
    <cellStyle name="normální 2" xfId="2" xr:uid="{0312222D-6CA4-4212-BAA8-DD1C60ACB6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D9F52-B3A0-4FE7-891C-8F968723F313}">
  <sheetPr>
    <pageSetUpPr fitToPage="1"/>
  </sheetPr>
  <dimension ref="B2:O47"/>
  <sheetViews>
    <sheetView showGridLines="0" zoomScaleNormal="100" workbookViewId="0">
      <selection activeCell="E6" sqref="E6"/>
    </sheetView>
  </sheetViews>
  <sheetFormatPr defaultRowHeight="14.4" x14ac:dyDescent="0.3"/>
  <cols>
    <col min="1" max="1" width="4.6640625" customWidth="1"/>
    <col min="2" max="2" width="4.44140625" customWidth="1"/>
    <col min="3" max="3" width="5.88671875" customWidth="1"/>
    <col min="5" max="5" width="12" customWidth="1"/>
    <col min="9" max="9" width="15.44140625" bestFit="1" customWidth="1"/>
    <col min="13" max="13" width="15.44140625" bestFit="1" customWidth="1"/>
    <col min="15" max="15" width="21.109375" bestFit="1" customWidth="1"/>
  </cols>
  <sheetData>
    <row r="2" spans="2:15" x14ac:dyDescent="0.3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</row>
    <row r="3" spans="2:15" ht="18" x14ac:dyDescent="0.35">
      <c r="B3" s="9"/>
      <c r="C3" s="10" t="s">
        <v>0</v>
      </c>
      <c r="O3" s="11"/>
    </row>
    <row r="4" spans="2:15" x14ac:dyDescent="0.3">
      <c r="B4" s="9"/>
      <c r="O4" s="11"/>
    </row>
    <row r="5" spans="2:15" x14ac:dyDescent="0.3">
      <c r="B5" s="9"/>
      <c r="C5" s="12" t="s">
        <v>1</v>
      </c>
      <c r="E5" t="s">
        <v>64</v>
      </c>
      <c r="O5" s="11"/>
    </row>
    <row r="6" spans="2:15" x14ac:dyDescent="0.3">
      <c r="B6" s="9"/>
      <c r="O6" s="11"/>
    </row>
    <row r="7" spans="2:15" x14ac:dyDescent="0.3">
      <c r="B7" s="9"/>
      <c r="C7" s="12" t="s">
        <v>20</v>
      </c>
      <c r="E7" t="s">
        <v>58</v>
      </c>
      <c r="O7" s="11"/>
    </row>
    <row r="8" spans="2:15" x14ac:dyDescent="0.3">
      <c r="B8" s="9"/>
      <c r="O8" s="11"/>
    </row>
    <row r="9" spans="2:15" x14ac:dyDescent="0.3">
      <c r="B9" s="9"/>
      <c r="C9" s="12" t="s">
        <v>61</v>
      </c>
      <c r="E9" t="s">
        <v>60</v>
      </c>
      <c r="O9" s="11"/>
    </row>
    <row r="10" spans="2:15" x14ac:dyDescent="0.3">
      <c r="B10" s="9"/>
      <c r="O10" s="11"/>
    </row>
    <row r="11" spans="2:15" x14ac:dyDescent="0.3">
      <c r="B11" s="9"/>
      <c r="O11" s="11"/>
    </row>
    <row r="12" spans="2:15" x14ac:dyDescent="0.3">
      <c r="B12" s="9"/>
      <c r="C12" t="s">
        <v>17</v>
      </c>
      <c r="E12" s="90"/>
      <c r="F12" s="90"/>
      <c r="G12" s="90"/>
      <c r="H12" s="90"/>
      <c r="I12" s="90"/>
      <c r="J12" s="90"/>
      <c r="K12" s="90"/>
      <c r="L12" s="90"/>
      <c r="M12" s="87" t="s">
        <v>18</v>
      </c>
      <c r="N12" s="90"/>
      <c r="O12" s="93"/>
    </row>
    <row r="13" spans="2:15" x14ac:dyDescent="0.3">
      <c r="B13" s="9"/>
      <c r="E13" s="90"/>
      <c r="F13" s="90"/>
      <c r="G13" s="90"/>
      <c r="H13" s="90"/>
      <c r="I13" s="90"/>
      <c r="J13" s="90"/>
      <c r="K13" s="90"/>
      <c r="L13" s="90"/>
      <c r="M13" s="87" t="s">
        <v>19</v>
      </c>
      <c r="N13" s="90"/>
      <c r="O13" s="93"/>
    </row>
    <row r="14" spans="2:15" x14ac:dyDescent="0.3">
      <c r="B14" s="9"/>
      <c r="O14" s="11"/>
    </row>
    <row r="15" spans="2:15" x14ac:dyDescent="0.3">
      <c r="B15" s="9"/>
      <c r="O15" s="11"/>
    </row>
    <row r="16" spans="2:15" x14ac:dyDescent="0.3">
      <c r="B16" s="9"/>
      <c r="O16" s="11"/>
    </row>
    <row r="17" spans="2:15" x14ac:dyDescent="0.3">
      <c r="B17" s="9"/>
      <c r="O17" s="11"/>
    </row>
    <row r="18" spans="2:15" x14ac:dyDescent="0.3">
      <c r="B18" s="9"/>
      <c r="O18" s="11"/>
    </row>
    <row r="19" spans="2:15" x14ac:dyDescent="0.3">
      <c r="B19" s="9"/>
      <c r="O19" s="11"/>
    </row>
    <row r="20" spans="2:15" x14ac:dyDescent="0.3">
      <c r="B20" s="9"/>
      <c r="O20" s="11"/>
    </row>
    <row r="21" spans="2:15" x14ac:dyDescent="0.3">
      <c r="B21" s="9"/>
      <c r="O21" s="11"/>
    </row>
    <row r="22" spans="2:15" ht="33" customHeight="1" x14ac:dyDescent="0.3">
      <c r="B22" s="9"/>
      <c r="C22" s="1" t="s">
        <v>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86">
        <f>SUM(M42)</f>
        <v>0</v>
      </c>
    </row>
    <row r="23" spans="2:15" x14ac:dyDescent="0.3">
      <c r="B23" s="9"/>
      <c r="O23" s="11"/>
    </row>
    <row r="24" spans="2:15" x14ac:dyDescent="0.3">
      <c r="B24" s="9"/>
      <c r="C24" s="17"/>
      <c r="D24" s="17"/>
      <c r="E24" s="17" t="s">
        <v>4</v>
      </c>
      <c r="F24" s="17"/>
      <c r="G24" s="17"/>
      <c r="H24" s="17"/>
      <c r="I24" s="17" t="s">
        <v>5</v>
      </c>
      <c r="J24" s="17"/>
      <c r="K24" s="17"/>
      <c r="L24" s="17"/>
      <c r="M24" s="17"/>
      <c r="N24" s="17"/>
      <c r="O24" s="18" t="s">
        <v>6</v>
      </c>
    </row>
    <row r="25" spans="2:15" x14ac:dyDescent="0.3">
      <c r="B25" s="9"/>
      <c r="C25" s="17" t="s">
        <v>3</v>
      </c>
      <c r="D25" s="17" t="s">
        <v>16</v>
      </c>
      <c r="E25" s="19">
        <v>0.21</v>
      </c>
      <c r="F25" s="17"/>
      <c r="G25" s="17"/>
      <c r="H25" s="17"/>
      <c r="I25" s="40">
        <f>SUM(M42)</f>
        <v>0</v>
      </c>
      <c r="J25" s="17"/>
      <c r="K25" s="17"/>
      <c r="L25" s="17"/>
      <c r="M25" s="17"/>
      <c r="N25" s="17"/>
      <c r="O25" s="41">
        <f>ROUND(((SUM(I25))*E25),  2)</f>
        <v>0</v>
      </c>
    </row>
    <row r="26" spans="2:15" x14ac:dyDescent="0.3">
      <c r="B26" s="9"/>
      <c r="O26" s="11"/>
    </row>
    <row r="27" spans="2:15" x14ac:dyDescent="0.3">
      <c r="B27" s="9"/>
      <c r="O27" s="11"/>
    </row>
    <row r="28" spans="2:15" ht="27" customHeight="1" x14ac:dyDescent="0.3">
      <c r="B28" s="9"/>
      <c r="C28" s="4" t="s">
        <v>7</v>
      </c>
      <c r="D28" s="4"/>
      <c r="E28" s="4"/>
      <c r="F28" s="4"/>
      <c r="G28" s="4" t="s">
        <v>8</v>
      </c>
      <c r="H28" s="4" t="s">
        <v>9</v>
      </c>
      <c r="I28" s="5"/>
      <c r="J28" s="4"/>
      <c r="K28" s="4"/>
      <c r="L28" s="4"/>
      <c r="M28" s="4"/>
      <c r="N28" s="4"/>
      <c r="O28" s="84">
        <f>SUM(O42)</f>
        <v>0</v>
      </c>
    </row>
    <row r="29" spans="2:15" x14ac:dyDescent="0.3"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6"/>
    </row>
    <row r="31" spans="2:15" x14ac:dyDescent="0.3">
      <c r="B31" s="6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</row>
    <row r="32" spans="2:15" ht="18" x14ac:dyDescent="0.35">
      <c r="B32" s="9"/>
      <c r="C32" s="10" t="s">
        <v>10</v>
      </c>
      <c r="O32" s="11"/>
    </row>
    <row r="33" spans="2:15" x14ac:dyDescent="0.3">
      <c r="B33" s="9"/>
      <c r="O33" s="11"/>
    </row>
    <row r="34" spans="2:15" x14ac:dyDescent="0.3">
      <c r="B34" s="9"/>
      <c r="C34" s="12" t="s">
        <v>1</v>
      </c>
      <c r="E34" t="str">
        <f>E5</f>
        <v>Modernizace multimediální učebny pro ZŠ Újezd u Brna, 2. výzva - AV, ICT</v>
      </c>
      <c r="O34" s="11"/>
    </row>
    <row r="35" spans="2:15" x14ac:dyDescent="0.3">
      <c r="B35" s="9"/>
      <c r="O35" s="11"/>
    </row>
    <row r="36" spans="2:15" x14ac:dyDescent="0.3">
      <c r="B36" s="9"/>
      <c r="O36" s="11"/>
    </row>
    <row r="37" spans="2:15" x14ac:dyDescent="0.3">
      <c r="B37" s="9"/>
      <c r="O37" s="11"/>
    </row>
    <row r="38" spans="2:15" ht="33" customHeight="1" x14ac:dyDescent="0.3">
      <c r="B38" s="9"/>
      <c r="C38" s="13" t="s">
        <v>12</v>
      </c>
      <c r="D38" s="13"/>
      <c r="E38" s="13" t="s">
        <v>13</v>
      </c>
      <c r="F38" s="3"/>
      <c r="G38" s="13"/>
      <c r="H38" s="13"/>
      <c r="I38" s="13"/>
      <c r="J38" s="13"/>
      <c r="K38" s="13"/>
      <c r="L38" s="91" t="s">
        <v>14</v>
      </c>
      <c r="M38" s="91"/>
      <c r="N38" s="91" t="s">
        <v>15</v>
      </c>
      <c r="O38" s="92"/>
    </row>
    <row r="39" spans="2:15" x14ac:dyDescent="0.3">
      <c r="B39" s="9"/>
      <c r="O39" s="11"/>
    </row>
    <row r="40" spans="2:15" ht="18" x14ac:dyDescent="0.35">
      <c r="B40" s="9"/>
      <c r="C40" s="10" t="s">
        <v>11</v>
      </c>
      <c r="O40" s="11"/>
    </row>
    <row r="41" spans="2:15" x14ac:dyDescent="0.3">
      <c r="B41" s="9"/>
      <c r="O41" s="11"/>
    </row>
    <row r="42" spans="2:15" x14ac:dyDescent="0.3">
      <c r="B42" s="9"/>
      <c r="E42" t="s">
        <v>49</v>
      </c>
      <c r="M42" s="20">
        <f>Multimedialni_ucebna!J29</f>
        <v>0</v>
      </c>
      <c r="O42" s="21">
        <f>Multimedialni_ucebna!I23</f>
        <v>0</v>
      </c>
    </row>
    <row r="43" spans="2:15" x14ac:dyDescent="0.3"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6"/>
    </row>
    <row r="47" spans="2:15" x14ac:dyDescent="0.3">
      <c r="M47" s="85"/>
      <c r="O47" s="85"/>
    </row>
  </sheetData>
  <mergeCells count="6">
    <mergeCell ref="E12:L12"/>
    <mergeCell ref="N38:O38"/>
    <mergeCell ref="L38:M38"/>
    <mergeCell ref="E13:L13"/>
    <mergeCell ref="N12:O12"/>
    <mergeCell ref="N13:O13"/>
  </mergeCells>
  <pageMargins left="0.25" right="0.25" top="0.75" bottom="0.75" header="0.3" footer="0.3"/>
  <pageSetup paperSize="9" scale="67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4255-2201-4586-8EDB-F74E53E9D5E6}">
  <sheetPr>
    <pageSetUpPr fitToPage="1"/>
  </sheetPr>
  <dimension ref="B2:K49"/>
  <sheetViews>
    <sheetView tabSelected="1" topLeftCell="A43" zoomScaleNormal="100" zoomScaleSheetLayoutView="100" workbookViewId="0">
      <selection activeCell="F46" sqref="F46:F49"/>
    </sheetView>
  </sheetViews>
  <sheetFormatPr defaultRowHeight="14.4" x14ac:dyDescent="0.3"/>
  <cols>
    <col min="1" max="1" width="4.6640625" customWidth="1"/>
    <col min="2" max="2" width="5.109375" customWidth="1"/>
    <col min="3" max="3" width="12.5546875" customWidth="1"/>
    <col min="5" max="5" width="11.6640625" bestFit="1" customWidth="1"/>
    <col min="6" max="6" width="66.44140625" bestFit="1" customWidth="1"/>
    <col min="9" max="9" width="14.6640625" bestFit="1" customWidth="1"/>
    <col min="10" max="10" width="16.33203125" bestFit="1" customWidth="1"/>
  </cols>
  <sheetData>
    <row r="2" spans="2:10" x14ac:dyDescent="0.3">
      <c r="B2" s="6"/>
      <c r="C2" s="7"/>
      <c r="D2" s="7"/>
      <c r="E2" s="7"/>
      <c r="F2" s="7"/>
      <c r="G2" s="7"/>
      <c r="H2" s="7"/>
      <c r="I2" s="7"/>
      <c r="J2" s="8"/>
    </row>
    <row r="3" spans="2:10" ht="17.399999999999999" x14ac:dyDescent="0.3">
      <c r="B3" s="9"/>
      <c r="C3" s="53" t="s">
        <v>21</v>
      </c>
      <c r="J3" s="11"/>
    </row>
    <row r="4" spans="2:10" x14ac:dyDescent="0.3">
      <c r="B4" s="9"/>
      <c r="J4" s="11"/>
    </row>
    <row r="5" spans="2:10" x14ac:dyDescent="0.3">
      <c r="B5" s="9"/>
      <c r="J5" s="11"/>
    </row>
    <row r="6" spans="2:10" x14ac:dyDescent="0.3">
      <c r="B6" s="9"/>
      <c r="C6" s="42" t="s">
        <v>1</v>
      </c>
      <c r="D6" s="94" t="str">
        <f>'Rekapitulace dodávek'!E5</f>
        <v>Modernizace multimediální učebny pro ZŠ Újezd u Brna, 2. výzva - AV, ICT</v>
      </c>
      <c r="E6" s="95"/>
      <c r="F6" s="95"/>
      <c r="G6" s="95"/>
      <c r="J6" s="11"/>
    </row>
    <row r="7" spans="2:10" x14ac:dyDescent="0.3">
      <c r="B7" s="9"/>
      <c r="D7" s="22"/>
      <c r="E7" s="22"/>
      <c r="F7" s="22"/>
      <c r="G7" s="22"/>
      <c r="H7" s="22"/>
      <c r="I7" s="22"/>
      <c r="J7" s="43"/>
    </row>
    <row r="8" spans="2:10" x14ac:dyDescent="0.3">
      <c r="B8" s="9"/>
      <c r="C8" s="42" t="s">
        <v>22</v>
      </c>
      <c r="D8" s="96" t="str">
        <f>'Rekapitulace dodávek'!E42</f>
        <v>Multimediální učebna</v>
      </c>
      <c r="E8" s="97"/>
      <c r="F8" s="97"/>
      <c r="G8" s="97"/>
      <c r="H8" s="22"/>
      <c r="I8" s="22"/>
      <c r="J8" s="43"/>
    </row>
    <row r="9" spans="2:10" x14ac:dyDescent="0.3">
      <c r="B9" s="9"/>
      <c r="C9" s="22"/>
      <c r="D9" s="22"/>
      <c r="E9" s="22"/>
      <c r="F9" s="22"/>
      <c r="G9" s="22"/>
      <c r="H9" s="22"/>
      <c r="I9" s="22"/>
      <c r="J9" s="43"/>
    </row>
    <row r="10" spans="2:10" x14ac:dyDescent="0.3">
      <c r="B10" s="9"/>
      <c r="C10" s="42" t="s">
        <v>23</v>
      </c>
      <c r="D10" s="98" t="str">
        <f>'Rekapitulace dodávek'!E7</f>
        <v>Základní škola Újezd u Brna, Školní 284, 664 53 Újezd u Brna</v>
      </c>
      <c r="E10" s="98"/>
      <c r="F10" s="98"/>
      <c r="G10" s="98"/>
      <c r="H10" s="42"/>
      <c r="I10" s="44"/>
      <c r="J10" s="43"/>
    </row>
    <row r="11" spans="2:10" x14ac:dyDescent="0.3">
      <c r="B11" s="9"/>
      <c r="C11" s="22"/>
      <c r="D11" s="22"/>
      <c r="E11" s="22"/>
      <c r="F11" s="22"/>
      <c r="G11" s="22"/>
      <c r="H11" s="22"/>
      <c r="I11" s="22"/>
      <c r="J11" s="43"/>
    </row>
    <row r="12" spans="2:10" x14ac:dyDescent="0.3">
      <c r="B12" s="9"/>
      <c r="C12" s="42" t="s">
        <v>59</v>
      </c>
      <c r="D12" s="45" t="str">
        <f>'Rekapitulace dodávek'!E9</f>
        <v>Město Újezd u Brna, Komenského 107, 664 53 Újezd u Brna</v>
      </c>
      <c r="E12" s="22"/>
      <c r="F12" s="22"/>
      <c r="G12" s="22"/>
      <c r="H12" s="42"/>
      <c r="I12" s="45"/>
      <c r="J12" s="43"/>
    </row>
    <row r="13" spans="2:10" x14ac:dyDescent="0.3">
      <c r="B13" s="9"/>
      <c r="C13" s="22"/>
      <c r="D13" s="22"/>
      <c r="E13" s="22"/>
      <c r="F13" s="22"/>
      <c r="G13" s="22"/>
      <c r="H13" s="22"/>
      <c r="I13" s="22"/>
      <c r="J13" s="43"/>
    </row>
    <row r="14" spans="2:10" x14ac:dyDescent="0.3">
      <c r="B14" s="9"/>
      <c r="C14" s="42" t="s">
        <v>17</v>
      </c>
      <c r="D14" s="90">
        <f>'Rekapitulace dodávek'!E12</f>
        <v>0</v>
      </c>
      <c r="E14" s="90"/>
      <c r="F14" s="90"/>
      <c r="G14" s="22"/>
      <c r="H14" s="42" t="s">
        <v>18</v>
      </c>
      <c r="I14" s="90">
        <f>'Rekapitulace dodávek'!N12</f>
        <v>0</v>
      </c>
      <c r="J14" s="93"/>
    </row>
    <row r="15" spans="2:10" x14ac:dyDescent="0.3">
      <c r="B15" s="9"/>
      <c r="C15" s="22"/>
      <c r="D15" s="90">
        <f>'Rekapitulace dodávek'!E13</f>
        <v>0</v>
      </c>
      <c r="E15" s="90"/>
      <c r="F15" s="90"/>
      <c r="G15" s="46"/>
      <c r="H15" s="42" t="s">
        <v>19</v>
      </c>
      <c r="I15" s="90">
        <f>'Rekapitulace dodávek'!N13</f>
        <v>0</v>
      </c>
      <c r="J15" s="93"/>
    </row>
    <row r="16" spans="2:10" x14ac:dyDescent="0.3">
      <c r="B16" s="9"/>
      <c r="C16" s="22"/>
      <c r="D16" s="22"/>
      <c r="E16" s="22"/>
      <c r="F16" s="22"/>
      <c r="G16" s="22"/>
      <c r="H16" s="22"/>
      <c r="I16" s="22"/>
      <c r="J16" s="43"/>
    </row>
    <row r="17" spans="2:10" x14ac:dyDescent="0.3">
      <c r="B17" s="9"/>
      <c r="C17" s="23"/>
      <c r="D17" s="23"/>
      <c r="E17" s="23"/>
      <c r="F17" s="23"/>
      <c r="G17" s="23"/>
      <c r="H17" s="23"/>
      <c r="I17" s="23"/>
      <c r="J17" s="47"/>
    </row>
    <row r="18" spans="2:10" ht="15.6" x14ac:dyDescent="0.3">
      <c r="B18" s="9"/>
      <c r="C18" s="54" t="s">
        <v>2</v>
      </c>
      <c r="D18" s="22"/>
      <c r="E18" s="22"/>
      <c r="F18" s="22"/>
      <c r="G18" s="22"/>
      <c r="H18" s="22"/>
      <c r="I18" s="48">
        <f>J29</f>
        <v>0</v>
      </c>
      <c r="J18" s="43"/>
    </row>
    <row r="19" spans="2:10" x14ac:dyDescent="0.3">
      <c r="B19" s="9"/>
      <c r="C19" s="23"/>
      <c r="D19" s="23"/>
      <c r="E19" s="23"/>
      <c r="F19" s="23"/>
      <c r="G19" s="23"/>
      <c r="H19" s="23"/>
      <c r="I19" s="23"/>
      <c r="J19" s="47"/>
    </row>
    <row r="20" spans="2:10" x14ac:dyDescent="0.3">
      <c r="B20" s="9"/>
      <c r="C20" s="22"/>
      <c r="D20" s="22"/>
      <c r="E20" s="49" t="s">
        <v>5</v>
      </c>
      <c r="F20" s="22"/>
      <c r="G20" s="22"/>
      <c r="H20" s="49" t="s">
        <v>4</v>
      </c>
      <c r="I20" s="49" t="s">
        <v>6</v>
      </c>
      <c r="J20" s="43"/>
    </row>
    <row r="21" spans="2:10" x14ac:dyDescent="0.3">
      <c r="B21" s="9"/>
      <c r="C21" s="55" t="s">
        <v>24</v>
      </c>
      <c r="D21" s="42" t="s">
        <v>16</v>
      </c>
      <c r="E21" s="50">
        <f>ROUND((SUM(J35)),  2)</f>
        <v>0</v>
      </c>
      <c r="F21" s="22"/>
      <c r="G21" s="22"/>
      <c r="H21" s="51">
        <v>0.21</v>
      </c>
      <c r="I21" s="50">
        <f>ROUND(((SUM(J29))*H21),  2)</f>
        <v>0</v>
      </c>
      <c r="J21" s="43"/>
    </row>
    <row r="22" spans="2:10" x14ac:dyDescent="0.3">
      <c r="B22" s="9"/>
      <c r="C22" s="22"/>
      <c r="D22" s="22"/>
      <c r="E22" s="22"/>
      <c r="F22" s="22"/>
      <c r="G22" s="22"/>
      <c r="H22" s="22"/>
      <c r="I22" s="22"/>
      <c r="J22" s="43"/>
    </row>
    <row r="23" spans="2:10" ht="15.6" x14ac:dyDescent="0.3">
      <c r="B23" s="9"/>
      <c r="C23" s="56" t="s">
        <v>7</v>
      </c>
      <c r="D23" s="24"/>
      <c r="E23" s="24"/>
      <c r="F23" s="25" t="s">
        <v>8</v>
      </c>
      <c r="G23" s="26" t="s">
        <v>9</v>
      </c>
      <c r="H23" s="24"/>
      <c r="I23" s="27">
        <f>SUM(I18:I21)</f>
        <v>0</v>
      </c>
      <c r="J23" s="52"/>
    </row>
    <row r="24" spans="2:10" x14ac:dyDescent="0.3">
      <c r="B24" s="14"/>
      <c r="C24" s="15"/>
      <c r="D24" s="15"/>
      <c r="E24" s="15"/>
      <c r="F24" s="15"/>
      <c r="G24" s="15"/>
      <c r="H24" s="15"/>
      <c r="I24" s="15"/>
      <c r="J24" s="16"/>
    </row>
    <row r="25" spans="2:10" x14ac:dyDescent="0.3">
      <c r="C25" s="22"/>
      <c r="D25" s="22"/>
      <c r="E25" s="22"/>
      <c r="F25" s="22"/>
      <c r="G25" s="22"/>
      <c r="H25" s="22"/>
      <c r="I25" s="22"/>
      <c r="J25" s="22"/>
    </row>
    <row r="26" spans="2:10" x14ac:dyDescent="0.3">
      <c r="B26" s="6"/>
      <c r="C26" s="57"/>
      <c r="D26" s="57"/>
      <c r="E26" s="57"/>
      <c r="F26" s="57"/>
      <c r="G26" s="57"/>
      <c r="H26" s="57"/>
      <c r="I26" s="57"/>
      <c r="J26" s="58"/>
    </row>
    <row r="27" spans="2:10" x14ac:dyDescent="0.3">
      <c r="B27" s="9"/>
      <c r="C27" s="59" t="s">
        <v>25</v>
      </c>
      <c r="D27" s="60"/>
      <c r="E27" s="60"/>
      <c r="F27" s="60"/>
      <c r="G27" s="60"/>
      <c r="H27" s="60"/>
      <c r="I27" s="60"/>
      <c r="J27" s="61" t="s">
        <v>26</v>
      </c>
    </row>
    <row r="28" spans="2:10" x14ac:dyDescent="0.3">
      <c r="B28" s="9"/>
      <c r="C28" s="22"/>
      <c r="D28" s="22"/>
      <c r="E28" s="22"/>
      <c r="F28" s="22"/>
      <c r="G28" s="22"/>
      <c r="H28" s="22"/>
      <c r="I28" s="22"/>
      <c r="J28" s="43"/>
    </row>
    <row r="29" spans="2:10" ht="15.6" x14ac:dyDescent="0.3">
      <c r="B29" s="9"/>
      <c r="C29" s="62" t="s">
        <v>45</v>
      </c>
      <c r="D29" s="22"/>
      <c r="E29" s="22"/>
      <c r="F29" s="22"/>
      <c r="G29" s="22"/>
      <c r="H29" s="22"/>
      <c r="I29" s="22"/>
      <c r="J29" s="63">
        <f>J35</f>
        <v>0</v>
      </c>
    </row>
    <row r="30" spans="2:10" ht="15" x14ac:dyDescent="0.3">
      <c r="B30" s="9"/>
      <c r="C30" s="64"/>
      <c r="D30" s="28" t="s">
        <v>27</v>
      </c>
      <c r="E30" s="29"/>
      <c r="F30" s="29"/>
      <c r="G30" s="29"/>
      <c r="H30" s="29"/>
      <c r="I30" s="29"/>
      <c r="J30" s="65">
        <f>J36</f>
        <v>0</v>
      </c>
    </row>
    <row r="31" spans="2:10" x14ac:dyDescent="0.3">
      <c r="B31" s="9"/>
      <c r="C31" s="66"/>
      <c r="D31" s="30" t="s">
        <v>39</v>
      </c>
      <c r="E31" s="31"/>
      <c r="F31" s="31"/>
      <c r="G31" s="31"/>
      <c r="H31" s="31"/>
      <c r="I31" s="31"/>
      <c r="J31" s="67">
        <f>J37</f>
        <v>0</v>
      </c>
    </row>
    <row r="32" spans="2:10" x14ac:dyDescent="0.3">
      <c r="B32" s="9"/>
      <c r="J32" s="11"/>
    </row>
    <row r="33" spans="2:11" x14ac:dyDescent="0.3">
      <c r="B33" s="9"/>
      <c r="C33" s="22"/>
      <c r="D33" s="22"/>
      <c r="E33" s="22"/>
      <c r="F33" s="22"/>
      <c r="G33" s="22"/>
      <c r="H33" s="22"/>
      <c r="I33" s="22"/>
      <c r="J33" s="43"/>
    </row>
    <row r="34" spans="2:11" x14ac:dyDescent="0.3">
      <c r="B34" s="9"/>
      <c r="C34" s="32" t="s">
        <v>28</v>
      </c>
      <c r="D34" s="33" t="s">
        <v>29</v>
      </c>
      <c r="E34" s="33" t="s">
        <v>44</v>
      </c>
      <c r="F34" s="33" t="s">
        <v>13</v>
      </c>
      <c r="G34" s="33" t="s">
        <v>30</v>
      </c>
      <c r="H34" s="33" t="s">
        <v>31</v>
      </c>
      <c r="I34" s="33" t="s">
        <v>32</v>
      </c>
      <c r="J34" s="68" t="s">
        <v>26</v>
      </c>
    </row>
    <row r="35" spans="2:11" ht="15.6" x14ac:dyDescent="0.3">
      <c r="B35" s="9"/>
      <c r="C35" s="69" t="s">
        <v>33</v>
      </c>
      <c r="D35" s="22"/>
      <c r="E35" s="22"/>
      <c r="F35" s="22"/>
      <c r="G35" s="22"/>
      <c r="H35" s="22"/>
      <c r="I35" s="22"/>
      <c r="J35" s="70">
        <f>J36</f>
        <v>0</v>
      </c>
    </row>
    <row r="36" spans="2:11" ht="15.6" x14ac:dyDescent="0.3">
      <c r="B36" s="9"/>
      <c r="C36" s="71"/>
      <c r="D36" s="72" t="s">
        <v>34</v>
      </c>
      <c r="E36" s="73" t="s">
        <v>35</v>
      </c>
      <c r="F36" s="73" t="s">
        <v>36</v>
      </c>
      <c r="G36" s="71"/>
      <c r="H36" s="71"/>
      <c r="I36" s="74"/>
      <c r="J36" s="75">
        <f>J37</f>
        <v>0</v>
      </c>
    </row>
    <row r="37" spans="2:11" x14ac:dyDescent="0.3">
      <c r="B37" s="9"/>
      <c r="C37" s="71"/>
      <c r="D37" s="72" t="s">
        <v>34</v>
      </c>
      <c r="E37" s="76" t="s">
        <v>38</v>
      </c>
      <c r="F37" s="76" t="s">
        <v>40</v>
      </c>
      <c r="G37" s="71"/>
      <c r="H37" s="71"/>
      <c r="I37" s="74"/>
      <c r="J37" s="77">
        <f>SUM(J38:J49)</f>
        <v>0</v>
      </c>
    </row>
    <row r="38" spans="2:11" ht="205.2" x14ac:dyDescent="0.3">
      <c r="B38" s="9"/>
      <c r="C38" s="34">
        <v>1</v>
      </c>
      <c r="D38" s="34" t="s">
        <v>43</v>
      </c>
      <c r="E38" s="35" t="s">
        <v>46</v>
      </c>
      <c r="F38" s="39" t="s">
        <v>62</v>
      </c>
      <c r="G38" s="36" t="s">
        <v>37</v>
      </c>
      <c r="H38" s="37">
        <v>1</v>
      </c>
      <c r="I38" s="38"/>
      <c r="J38" s="78">
        <f t="shared" ref="J38:J45" si="0">ROUND(I38*H38,2)</f>
        <v>0</v>
      </c>
      <c r="K38" s="89"/>
    </row>
    <row r="39" spans="2:11" ht="68.400000000000006" x14ac:dyDescent="0.3">
      <c r="B39" s="9"/>
      <c r="C39" s="34">
        <v>2</v>
      </c>
      <c r="D39" s="34" t="s">
        <v>43</v>
      </c>
      <c r="E39" s="35" t="s">
        <v>47</v>
      </c>
      <c r="F39" s="39" t="s">
        <v>63</v>
      </c>
      <c r="G39" s="36" t="s">
        <v>37</v>
      </c>
      <c r="H39" s="37">
        <v>1</v>
      </c>
      <c r="I39" s="38"/>
      <c r="J39" s="78">
        <f t="shared" si="0"/>
        <v>0</v>
      </c>
    </row>
    <row r="40" spans="2:11" ht="22.8" x14ac:dyDescent="0.3">
      <c r="B40" s="9"/>
      <c r="C40" s="34">
        <v>3</v>
      </c>
      <c r="D40" s="34" t="s">
        <v>43</v>
      </c>
      <c r="E40" s="35" t="s">
        <v>50</v>
      </c>
      <c r="F40" s="39" t="s">
        <v>51</v>
      </c>
      <c r="G40" s="36" t="s">
        <v>37</v>
      </c>
      <c r="H40" s="37">
        <v>1</v>
      </c>
      <c r="I40" s="38"/>
      <c r="J40" s="78">
        <f t="shared" si="0"/>
        <v>0</v>
      </c>
    </row>
    <row r="41" spans="2:11" ht="79.8" x14ac:dyDescent="0.3">
      <c r="B41" s="9"/>
      <c r="C41" s="34">
        <v>4</v>
      </c>
      <c r="D41" s="34" t="s">
        <v>43</v>
      </c>
      <c r="E41" s="35" t="s">
        <v>41</v>
      </c>
      <c r="F41" s="99" t="s">
        <v>65</v>
      </c>
      <c r="G41" s="36" t="s">
        <v>37</v>
      </c>
      <c r="H41" s="37">
        <v>1</v>
      </c>
      <c r="I41" s="38"/>
      <c r="J41" s="78">
        <f t="shared" si="0"/>
        <v>0</v>
      </c>
    </row>
    <row r="42" spans="2:11" ht="57" x14ac:dyDescent="0.3">
      <c r="B42" s="9"/>
      <c r="C42" s="34">
        <v>5</v>
      </c>
      <c r="D42" s="34" t="s">
        <v>43</v>
      </c>
      <c r="E42" s="35" t="s">
        <v>42</v>
      </c>
      <c r="F42" s="99" t="s">
        <v>66</v>
      </c>
      <c r="G42" s="36" t="s">
        <v>37</v>
      </c>
      <c r="H42" s="37">
        <v>2</v>
      </c>
      <c r="I42" s="38"/>
      <c r="J42" s="78">
        <f t="shared" si="0"/>
        <v>0</v>
      </c>
    </row>
    <row r="43" spans="2:11" ht="45.6" x14ac:dyDescent="0.3">
      <c r="B43" s="9"/>
      <c r="C43" s="34">
        <v>6</v>
      </c>
      <c r="D43" s="34" t="s">
        <v>43</v>
      </c>
      <c r="E43" s="35" t="s">
        <v>53</v>
      </c>
      <c r="F43" s="100" t="s">
        <v>67</v>
      </c>
      <c r="G43" s="36" t="s">
        <v>37</v>
      </c>
      <c r="H43" s="37">
        <v>1</v>
      </c>
      <c r="I43" s="38"/>
      <c r="J43" s="78">
        <f t="shared" si="0"/>
        <v>0</v>
      </c>
    </row>
    <row r="44" spans="2:11" ht="57" x14ac:dyDescent="0.3">
      <c r="B44" s="9"/>
      <c r="C44" s="34">
        <v>7</v>
      </c>
      <c r="D44" s="34" t="s">
        <v>43</v>
      </c>
      <c r="E44" s="35" t="s">
        <v>52</v>
      </c>
      <c r="F44" s="101" t="s">
        <v>68</v>
      </c>
      <c r="G44" s="36" t="s">
        <v>37</v>
      </c>
      <c r="H44" s="37">
        <v>24</v>
      </c>
      <c r="I44" s="38"/>
      <c r="J44" s="78">
        <f t="shared" si="0"/>
        <v>0</v>
      </c>
      <c r="K44" s="88"/>
    </row>
    <row r="45" spans="2:11" ht="45.6" x14ac:dyDescent="0.3">
      <c r="B45" s="9"/>
      <c r="C45" s="34">
        <v>8</v>
      </c>
      <c r="D45" s="34" t="s">
        <v>43</v>
      </c>
      <c r="E45" s="35" t="s">
        <v>54</v>
      </c>
      <c r="F45" s="100" t="s">
        <v>69</v>
      </c>
      <c r="G45" s="36" t="s">
        <v>37</v>
      </c>
      <c r="H45" s="37">
        <v>24</v>
      </c>
      <c r="I45" s="38"/>
      <c r="J45" s="78">
        <f t="shared" si="0"/>
        <v>0</v>
      </c>
      <c r="K45" s="88"/>
    </row>
    <row r="46" spans="2:11" ht="57" x14ac:dyDescent="0.3">
      <c r="B46" s="9"/>
      <c r="C46" s="34">
        <v>9</v>
      </c>
      <c r="D46" s="34" t="s">
        <v>43</v>
      </c>
      <c r="E46" s="35" t="s">
        <v>55</v>
      </c>
      <c r="F46" s="99" t="s">
        <v>70</v>
      </c>
      <c r="G46" s="36" t="s">
        <v>37</v>
      </c>
      <c r="H46" s="37">
        <v>24</v>
      </c>
      <c r="I46" s="38"/>
      <c r="J46" s="78">
        <f t="shared" ref="J46:J47" si="1">ROUND(I46*H46,2)</f>
        <v>0</v>
      </c>
    </row>
    <row r="47" spans="2:11" ht="45.6" x14ac:dyDescent="0.3">
      <c r="B47" s="9"/>
      <c r="C47" s="34">
        <v>10</v>
      </c>
      <c r="D47" s="34" t="s">
        <v>43</v>
      </c>
      <c r="E47" s="35" t="s">
        <v>48</v>
      </c>
      <c r="F47" s="99" t="s">
        <v>71</v>
      </c>
      <c r="G47" s="36" t="s">
        <v>37</v>
      </c>
      <c r="H47" s="37">
        <v>2</v>
      </c>
      <c r="I47" s="38"/>
      <c r="J47" s="78">
        <f t="shared" si="1"/>
        <v>0</v>
      </c>
    </row>
    <row r="48" spans="2:11" ht="45.6" x14ac:dyDescent="0.3">
      <c r="B48" s="9"/>
      <c r="C48" s="34">
        <v>11</v>
      </c>
      <c r="D48" s="34" t="s">
        <v>43</v>
      </c>
      <c r="E48" s="35" t="s">
        <v>56</v>
      </c>
      <c r="F48" s="99" t="s">
        <v>72</v>
      </c>
      <c r="G48" s="36" t="s">
        <v>37</v>
      </c>
      <c r="H48" s="37">
        <v>1</v>
      </c>
      <c r="I48" s="38"/>
      <c r="J48" s="78">
        <f t="shared" ref="J48:J49" si="2">ROUND(I48*H48,2)</f>
        <v>0</v>
      </c>
      <c r="K48" s="9"/>
    </row>
    <row r="49" spans="2:11" ht="68.400000000000006" x14ac:dyDescent="0.3">
      <c r="B49" s="14"/>
      <c r="C49" s="79">
        <v>12</v>
      </c>
      <c r="D49" s="79" t="s">
        <v>43</v>
      </c>
      <c r="E49" s="80" t="s">
        <v>57</v>
      </c>
      <c r="F49" s="102" t="s">
        <v>73</v>
      </c>
      <c r="G49" s="81" t="s">
        <v>37</v>
      </c>
      <c r="H49" s="82">
        <v>1</v>
      </c>
      <c r="I49" s="38"/>
      <c r="J49" s="83">
        <f t="shared" si="2"/>
        <v>0</v>
      </c>
      <c r="K49" s="9"/>
    </row>
  </sheetData>
  <mergeCells count="7">
    <mergeCell ref="I15:J15"/>
    <mergeCell ref="I14:J14"/>
    <mergeCell ref="D6:G6"/>
    <mergeCell ref="D8:G8"/>
    <mergeCell ref="D10:G10"/>
    <mergeCell ref="D14:F14"/>
    <mergeCell ref="D15:F15"/>
  </mergeCells>
  <pageMargins left="0.25" right="0.25" top="0.75" bottom="0.75" header="0.3" footer="0.3"/>
  <pageSetup paperSize="9" scale="64" fitToHeight="0" orientation="portrait" r:id="rId1"/>
  <ignoredErrors>
    <ignoredError sqref="D14:D15 I14:I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Rekapitulace dodávek</vt:lpstr>
      <vt:lpstr>Multimedialni_ucebna</vt:lpstr>
      <vt:lpstr>Multimedialni_ucebna!Oblast_tisku</vt:lpstr>
      <vt:lpstr>'Rekapitulace dodávek'!Oblast_tisku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Karel Vévar</cp:lastModifiedBy>
  <cp:lastPrinted>2023-05-22T12:47:24Z</cp:lastPrinted>
  <dcterms:created xsi:type="dcterms:W3CDTF">2023-05-22T05:52:14Z</dcterms:created>
  <dcterms:modified xsi:type="dcterms:W3CDTF">2024-04-11T09:32:42Z</dcterms:modified>
</cp:coreProperties>
</file>