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jekty\ROK_2021\MORAWITZ Ivo\01_9920 MŠ Újezd u Brna - Ceppre\"/>
    </mc:Choice>
  </mc:AlternateContent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Pol'!$A$1:$U$117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G39" i="1"/>
  <c r="F39" i="1"/>
  <c r="G107" i="12"/>
  <c r="AC107" i="12"/>
  <c r="AD107" i="12"/>
  <c r="G9" i="12"/>
  <c r="I9" i="12"/>
  <c r="K9" i="12"/>
  <c r="M9" i="12"/>
  <c r="O9" i="12"/>
  <c r="Q9" i="12"/>
  <c r="U9" i="12"/>
  <c r="G13" i="12"/>
  <c r="G8" i="12" s="1"/>
  <c r="I13" i="12"/>
  <c r="K13" i="12"/>
  <c r="O13" i="12"/>
  <c r="O8" i="12" s="1"/>
  <c r="Q13" i="12"/>
  <c r="U13" i="12"/>
  <c r="G17" i="12"/>
  <c r="M17" i="12" s="1"/>
  <c r="I17" i="12"/>
  <c r="I8" i="12" s="1"/>
  <c r="K17" i="12"/>
  <c r="O17" i="12"/>
  <c r="Q17" i="12"/>
  <c r="Q8" i="12" s="1"/>
  <c r="U17" i="12"/>
  <c r="G19" i="12"/>
  <c r="M19" i="12" s="1"/>
  <c r="I19" i="12"/>
  <c r="K19" i="12"/>
  <c r="K8" i="12" s="1"/>
  <c r="O19" i="12"/>
  <c r="Q19" i="12"/>
  <c r="U19" i="12"/>
  <c r="U8" i="12" s="1"/>
  <c r="G20" i="12"/>
  <c r="I20" i="12"/>
  <c r="K20" i="12"/>
  <c r="M20" i="12"/>
  <c r="O20" i="12"/>
  <c r="Q20" i="12"/>
  <c r="U20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5" i="12"/>
  <c r="M25" i="12" s="1"/>
  <c r="I25" i="12"/>
  <c r="K25" i="12"/>
  <c r="O25" i="12"/>
  <c r="Q25" i="12"/>
  <c r="U25" i="12"/>
  <c r="G30" i="12"/>
  <c r="I30" i="12"/>
  <c r="K30" i="12"/>
  <c r="M30" i="12"/>
  <c r="O30" i="12"/>
  <c r="Q30" i="12"/>
  <c r="U30" i="12"/>
  <c r="G33" i="12"/>
  <c r="M33" i="12" s="1"/>
  <c r="I33" i="12"/>
  <c r="K33" i="12"/>
  <c r="O33" i="12"/>
  <c r="Q33" i="12"/>
  <c r="U33" i="12"/>
  <c r="G36" i="12"/>
  <c r="M36" i="12" s="1"/>
  <c r="I36" i="12"/>
  <c r="K36" i="12"/>
  <c r="O36" i="12"/>
  <c r="Q36" i="12"/>
  <c r="U36" i="12"/>
  <c r="G39" i="12"/>
  <c r="M39" i="12" s="1"/>
  <c r="I39" i="12"/>
  <c r="K39" i="12"/>
  <c r="O39" i="12"/>
  <c r="Q39" i="12"/>
  <c r="U39" i="12"/>
  <c r="G41" i="12"/>
  <c r="I41" i="12"/>
  <c r="K41" i="12"/>
  <c r="M41" i="12"/>
  <c r="O41" i="12"/>
  <c r="Q41" i="12"/>
  <c r="U41" i="12"/>
  <c r="G43" i="12"/>
  <c r="M43" i="12" s="1"/>
  <c r="I43" i="12"/>
  <c r="K43" i="12"/>
  <c r="O43" i="12"/>
  <c r="Q43" i="12"/>
  <c r="U43" i="12"/>
  <c r="G45" i="12"/>
  <c r="M45" i="12" s="1"/>
  <c r="I45" i="12"/>
  <c r="K45" i="12"/>
  <c r="O45" i="12"/>
  <c r="Q45" i="12"/>
  <c r="U45" i="12"/>
  <c r="I47" i="12"/>
  <c r="K47" i="12"/>
  <c r="Q47" i="12"/>
  <c r="U47" i="12"/>
  <c r="G48" i="12"/>
  <c r="I48" i="12"/>
  <c r="K48" i="12"/>
  <c r="M48" i="12"/>
  <c r="O48" i="12"/>
  <c r="Q48" i="12"/>
  <c r="U48" i="12"/>
  <c r="G51" i="12"/>
  <c r="G47" i="12" s="1"/>
  <c r="I51" i="12"/>
  <c r="K51" i="12"/>
  <c r="O51" i="12"/>
  <c r="O47" i="12" s="1"/>
  <c r="Q51" i="12"/>
  <c r="U51" i="12"/>
  <c r="G54" i="12"/>
  <c r="M54" i="12" s="1"/>
  <c r="I54" i="12"/>
  <c r="K54" i="12"/>
  <c r="K53" i="12" s="1"/>
  <c r="O54" i="12"/>
  <c r="Q54" i="12"/>
  <c r="U54" i="12"/>
  <c r="U53" i="12" s="1"/>
  <c r="G57" i="12"/>
  <c r="I57" i="12"/>
  <c r="K57" i="12"/>
  <c r="M57" i="12"/>
  <c r="O57" i="12"/>
  <c r="Q57" i="12"/>
  <c r="U57" i="12"/>
  <c r="G60" i="12"/>
  <c r="G53" i="12" s="1"/>
  <c r="I60" i="12"/>
  <c r="K60" i="12"/>
  <c r="O60" i="12"/>
  <c r="O53" i="12" s="1"/>
  <c r="Q60" i="12"/>
  <c r="U60" i="12"/>
  <c r="G64" i="12"/>
  <c r="M64" i="12" s="1"/>
  <c r="I64" i="12"/>
  <c r="I53" i="12" s="1"/>
  <c r="K64" i="12"/>
  <c r="O64" i="12"/>
  <c r="Q64" i="12"/>
  <c r="Q53" i="12" s="1"/>
  <c r="U64" i="12"/>
  <c r="G67" i="12"/>
  <c r="M67" i="12" s="1"/>
  <c r="I67" i="12"/>
  <c r="K67" i="12"/>
  <c r="O67" i="12"/>
  <c r="Q67" i="12"/>
  <c r="U67" i="12"/>
  <c r="G71" i="12"/>
  <c r="I71" i="12"/>
  <c r="K71" i="12"/>
  <c r="M71" i="12"/>
  <c r="O71" i="12"/>
  <c r="Q71" i="12"/>
  <c r="U71" i="12"/>
  <c r="G72" i="12"/>
  <c r="M72" i="12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5" i="12"/>
  <c r="M75" i="12" s="1"/>
  <c r="I75" i="12"/>
  <c r="K75" i="12"/>
  <c r="O75" i="12"/>
  <c r="Q75" i="12"/>
  <c r="U75" i="12"/>
  <c r="G77" i="12"/>
  <c r="I77" i="12"/>
  <c r="K77" i="12"/>
  <c r="M77" i="12"/>
  <c r="O77" i="12"/>
  <c r="Q77" i="12"/>
  <c r="U77" i="12"/>
  <c r="G79" i="12"/>
  <c r="M79" i="12" s="1"/>
  <c r="I79" i="12"/>
  <c r="K79" i="12"/>
  <c r="O79" i="12"/>
  <c r="Q79" i="12"/>
  <c r="U79" i="12"/>
  <c r="G81" i="12"/>
  <c r="M81" i="12" s="1"/>
  <c r="I81" i="12"/>
  <c r="K81" i="12"/>
  <c r="O81" i="12"/>
  <c r="Q81" i="12"/>
  <c r="U81" i="12"/>
  <c r="G83" i="12"/>
  <c r="M83" i="12" s="1"/>
  <c r="I83" i="12"/>
  <c r="K83" i="12"/>
  <c r="O83" i="12"/>
  <c r="Q83" i="12"/>
  <c r="U83" i="12"/>
  <c r="G85" i="12"/>
  <c r="I85" i="12"/>
  <c r="K85" i="12"/>
  <c r="M85" i="12"/>
  <c r="O85" i="12"/>
  <c r="Q85" i="12"/>
  <c r="U85" i="12"/>
  <c r="G87" i="12"/>
  <c r="M87" i="12" s="1"/>
  <c r="I87" i="12"/>
  <c r="K87" i="12"/>
  <c r="O87" i="12"/>
  <c r="Q87" i="12"/>
  <c r="U87" i="12"/>
  <c r="G89" i="12"/>
  <c r="M89" i="12" s="1"/>
  <c r="I89" i="12"/>
  <c r="K89" i="12"/>
  <c r="O89" i="12"/>
  <c r="Q89" i="12"/>
  <c r="U89" i="12"/>
  <c r="G91" i="12"/>
  <c r="M91" i="12" s="1"/>
  <c r="I91" i="12"/>
  <c r="K91" i="12"/>
  <c r="O91" i="12"/>
  <c r="Q91" i="12"/>
  <c r="U91" i="12"/>
  <c r="G93" i="12"/>
  <c r="I93" i="12"/>
  <c r="K93" i="12"/>
  <c r="M93" i="12"/>
  <c r="O93" i="12"/>
  <c r="Q93" i="12"/>
  <c r="U93" i="12"/>
  <c r="G95" i="12"/>
  <c r="K95" i="12"/>
  <c r="O95" i="12"/>
  <c r="U95" i="12"/>
  <c r="G96" i="12"/>
  <c r="M96" i="12" s="1"/>
  <c r="M95" i="12" s="1"/>
  <c r="I96" i="12"/>
  <c r="I95" i="12" s="1"/>
  <c r="K96" i="12"/>
  <c r="O96" i="12"/>
  <c r="Q96" i="12"/>
  <c r="Q95" i="12" s="1"/>
  <c r="U96" i="12"/>
  <c r="I97" i="12"/>
  <c r="K97" i="12"/>
  <c r="Q97" i="12"/>
  <c r="U97" i="12"/>
  <c r="G98" i="12"/>
  <c r="I98" i="12"/>
  <c r="K98" i="12"/>
  <c r="M98" i="12"/>
  <c r="O98" i="12"/>
  <c r="Q98" i="12"/>
  <c r="U98" i="12"/>
  <c r="G100" i="12"/>
  <c r="M100" i="12" s="1"/>
  <c r="I100" i="12"/>
  <c r="K100" i="12"/>
  <c r="O100" i="12"/>
  <c r="O97" i="12" s="1"/>
  <c r="Q100" i="12"/>
  <c r="U100" i="12"/>
  <c r="G102" i="12"/>
  <c r="M102" i="12" s="1"/>
  <c r="I102" i="12"/>
  <c r="K102" i="12"/>
  <c r="K101" i="12" s="1"/>
  <c r="O102" i="12"/>
  <c r="Q102" i="12"/>
  <c r="U102" i="12"/>
  <c r="U101" i="12" s="1"/>
  <c r="G103" i="12"/>
  <c r="I103" i="12"/>
  <c r="K103" i="12"/>
  <c r="M103" i="12"/>
  <c r="O103" i="12"/>
  <c r="Q103" i="12"/>
  <c r="U103" i="12"/>
  <c r="G104" i="12"/>
  <c r="G101" i="12" s="1"/>
  <c r="I104" i="12"/>
  <c r="K104" i="12"/>
  <c r="O104" i="12"/>
  <c r="O101" i="12" s="1"/>
  <c r="Q104" i="12"/>
  <c r="U104" i="12"/>
  <c r="G105" i="12"/>
  <c r="M105" i="12" s="1"/>
  <c r="I105" i="12"/>
  <c r="I101" i="12" s="1"/>
  <c r="K105" i="12"/>
  <c r="O105" i="12"/>
  <c r="Q105" i="12"/>
  <c r="Q101" i="12" s="1"/>
  <c r="U105" i="12"/>
  <c r="I20" i="1"/>
  <c r="I19" i="1"/>
  <c r="I18" i="1"/>
  <c r="I17" i="1"/>
  <c r="I16" i="1"/>
  <c r="I53" i="1"/>
  <c r="G27" i="1"/>
  <c r="G25" i="1"/>
  <c r="G26" i="1" s="1"/>
  <c r="F40" i="1"/>
  <c r="G23" i="1" s="1"/>
  <c r="G40" i="1"/>
  <c r="H39" i="1"/>
  <c r="H40" i="1" s="1"/>
  <c r="J28" i="1"/>
  <c r="J26" i="1"/>
  <c r="G38" i="1"/>
  <c r="F38" i="1"/>
  <c r="H32" i="1"/>
  <c r="J23" i="1"/>
  <c r="J24" i="1"/>
  <c r="J25" i="1"/>
  <c r="J27" i="1"/>
  <c r="E24" i="1"/>
  <c r="E26" i="1"/>
  <c r="G24" i="1" l="1"/>
  <c r="G29" i="1"/>
  <c r="G28" i="1"/>
  <c r="M8" i="12"/>
  <c r="M97" i="12"/>
  <c r="M104" i="12"/>
  <c r="M101" i="12" s="1"/>
  <c r="M60" i="12"/>
  <c r="M53" i="12" s="1"/>
  <c r="G97" i="12"/>
  <c r="M51" i="12"/>
  <c r="M47" i="12" s="1"/>
  <c r="M13" i="12"/>
  <c r="I21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<sst xmlns="http://schemas.openxmlformats.org/spreadsheetml/2006/main" count="430" uniqueCount="231">
  <si>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</si>
  <si>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</si>
  <si>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</si>
  <si>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</si>
  <si>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</si>
  <si>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</si>
  <si>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</si>
  <si>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</si>
  <si>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</si>
  <si>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</si>
  <si>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</si>
  <si>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</si>
  <si>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</si>
  <si>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</si>
  <si>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</si>
  <si>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</si>
  <si>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</si>
  <si>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</si>
  <si>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</si>
  <si>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</si>
  <si>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</si>
  <si>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</si>
  <si>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</si>
  <si>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</si>
  <si>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</si>
  <si>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</si>
  <si>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</si>
  <si>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</si>
  <si>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</si>
  <si>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</si>
  <si>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</si>
  <si>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</si>
  <si>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</si>
  <si>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</si>
  <si>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</si>
  <si>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</si>
  <si>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</si>
  <si>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</si>
  <si>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</si>
  <si>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</si>
  <si>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</si>
  <si>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</si>
  <si>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</si>
  <si>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AREÁLOVÁ KANALIZACE</t>
  </si>
  <si>
    <t>Rozpočet:</t>
  </si>
  <si>
    <t>Misto</t>
  </si>
  <si>
    <t>Rekonstrukce rozvodů vody a kanalizace v MŠ Újezd u Brna, Palackého 200</t>
  </si>
  <si>
    <t>Město Újezd u Brna</t>
  </si>
  <si>
    <t>Komenského 107</t>
  </si>
  <si>
    <t>Újezd u Brna</t>
  </si>
  <si>
    <t>66453</t>
  </si>
  <si>
    <t>00282740</t>
  </si>
  <si>
    <t>CZ00282740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</si>
  <si>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</si>
  <si>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</si>
  <si>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</si>
  <si>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</si>
  <si>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</si>
  <si>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</si>
  <si>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</si>
  <si>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</si>
  <si>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</si>
  <si>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8</t>
  </si>
  <si>
    <t>Trubní vedení</t>
  </si>
  <si>
    <t>99</t>
  </si>
  <si>
    <t>Staveništní přesun hmot</t>
  </si>
  <si>
    <t>721</t>
  </si>
  <si>
    <t>Vnitřní kanalizace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</si>
  <si>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</si>
  <si>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</si>
  <si>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</si>
  <si>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</si>
  <si>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</si>
  <si>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</si>
  <si>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</si>
  <si>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</si>
  <si>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</si>
  <si>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</si>
  <si>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</si>
  <si>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</si>
  <si>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</si>
  <si>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</si>
  <si>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</si>
  <si>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</si>
  <si>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</si>
  <si>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</si>
  <si>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</si>
  <si>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</si>
  <si>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</si>
  <si>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</si>
  <si>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</si>
  <si>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</si>
  <si>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</si>
  <si>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</si>
  <si>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</si>
  <si>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</si>
  <si>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</si>
  <si>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132201212R00</t>
  </si>
  <si>
    <t>Hloubení rýh š.do 200 cm hor.3 do 1000m3,STROJNĚ</t>
  </si>
  <si>
    <t>m3</t>
  </si>
  <si>
    <t>POL1_0</t>
  </si>
  <si>
    <t>SPLAŠKOVÁ:(28,2*1,92+7,2*2,04+5,1*1,55+5,1*1,69+7,1*2,07)*1,1</t>
  </si>
  <si>
    <t>VV</t>
  </si>
  <si>
    <t>DEŠŤOVÁ:(30,6*2,2+45,1*1,9+6,2*2,2+6,1*1,36+7,1*2,04+10*2,15+6*1,5+4,8*1,41)*1,1</t>
  </si>
  <si>
    <t>-50,7*1,1*0,55</t>
  </si>
  <si>
    <t>132201219R00</t>
  </si>
  <si>
    <t>Přípl.za lepivost,hloubení rýh 200cm,hor.3,STROJNĚ</t>
  </si>
  <si>
    <t>SPLAŠKOVÁ:(28,2*1,92+7,2*2,04+5,1*1,55+5,1*1,69+7,1*2,07)*1,1*0,5</t>
  </si>
  <si>
    <t>DEŠŤOVÁ:(30,6*2,2+45,1*1,9+6,2*2,2+6,1*1,36+7,1*2,04+10*2,15+6*1,5+4,8*1,41)*1,1*0,5</t>
  </si>
  <si>
    <t>-50,7*1,1*0,55/2</t>
  </si>
  <si>
    <t>139601102R00</t>
  </si>
  <si>
    <t>Ruční výkop jam, rýh a šachet v hornině tř. 3</t>
  </si>
  <si>
    <t>12*1,1*1</t>
  </si>
  <si>
    <t>162701105R00</t>
  </si>
  <si>
    <t>Vodorovné přemístění výkopku z hor.1-4 do 10000 m</t>
  </si>
  <si>
    <t>167101102R00</t>
  </si>
  <si>
    <t>Nakládání výkopku z hor.1-4 v množství nad 100 m3</t>
  </si>
  <si>
    <t>328,7526-111,276-18,546</t>
  </si>
  <si>
    <t>171201201R00</t>
  </si>
  <si>
    <t>Uložení sypaniny na skl.-sypanina na výšku přes 2m</t>
  </si>
  <si>
    <t>199000005R00</t>
  </si>
  <si>
    <t>Poplatek za skládku zeminy 1- 4</t>
  </si>
  <si>
    <t>t</t>
  </si>
  <si>
    <t>328,7526*1,25</t>
  </si>
  <si>
    <t>174101101R00</t>
  </si>
  <si>
    <t>Zásyp jam, rýh, šachet se zhutněním</t>
  </si>
  <si>
    <t>-111,276-18,546</t>
  </si>
  <si>
    <t>175101101RT2</t>
  </si>
  <si>
    <t>Obsyp potrubí bez prohození sypaniny, s dodáním štěrkopísku frakce 0 - 22 mm</t>
  </si>
  <si>
    <t>SPLAŠKOVÁ:(28,2+7,2+5,1+5,1+7,1)*1,1*0,6</t>
  </si>
  <si>
    <t>DEŠŤOVÁ:(30,6+45,1+6,2+6,1+7,1+10+6+4,8)*1,1*0,6</t>
  </si>
  <si>
    <t>151101101R00</t>
  </si>
  <si>
    <t>Pažení a rozepření stěn rýh - příložné - hl.do 2 m</t>
  </si>
  <si>
    <t>m2</t>
  </si>
  <si>
    <t>SPLAŠKOVÁ:(28,2*1,92+7,2*2,04+5,1*1,55+5,1*1,69+7,1*2,07)*2</t>
  </si>
  <si>
    <t>DEŠŤOVÁ:(30,6*2,2+45,1*1,9+6,2*2,2+6,1*1,36+7,1*2,04+10*2,15+6*1,5+4,8*1,41)*2</t>
  </si>
  <si>
    <t>151101111R00</t>
  </si>
  <si>
    <t>Odstranění pažení stěn rýh - příložné - hl. do 2 m</t>
  </si>
  <si>
    <t>114211301R00</t>
  </si>
  <si>
    <t>Odstranění kamenin. trub do DN 150 mm, ve výkopu</t>
  </si>
  <si>
    <t>m</t>
  </si>
  <si>
    <t>67,5</t>
  </si>
  <si>
    <t>114211303R00</t>
  </si>
  <si>
    <t>Odstranění kamenin. trub do DN 300 mm, ve výkopu</t>
  </si>
  <si>
    <t>21,6+28,2+54,1</t>
  </si>
  <si>
    <t>979084313R00</t>
  </si>
  <si>
    <t>Vodorovná doprava vybour.trub do 1 km, do DN 800</t>
  </si>
  <si>
    <t>1,62+10,39</t>
  </si>
  <si>
    <t>979087313R00</t>
  </si>
  <si>
    <t>Nakládání vybouraných trub na dopravní prostředek</t>
  </si>
  <si>
    <t>451572111R00</t>
  </si>
  <si>
    <t>Lože pod potrubí z kameniva těženého 0 - 4 mm</t>
  </si>
  <si>
    <t>SPLAŠKOVÁ:(28,2+7,2+5,1+5,1+7,1)*1,1*0,1</t>
  </si>
  <si>
    <t>DEŠŤOVÁ:(30,6+45,1+6,2+6,1+7,1+10+6+4,8)*1,1*0,1</t>
  </si>
  <si>
    <t>452321131R00</t>
  </si>
  <si>
    <t>Desky podkladní pod potrubí z železobetonu C 12/15</t>
  </si>
  <si>
    <t>1,1*1,1*0,2*12</t>
  </si>
  <si>
    <t>871353121R00</t>
  </si>
  <si>
    <t>Montáž trub z plastu, gumový kroužek, DN 200</t>
  </si>
  <si>
    <t>SPLAŠKOVÁ:7,2+5,1+5,1+7,1</t>
  </si>
  <si>
    <t>DEŠŤOVÁ:6,2+6,1+7,1+10+6+1,5+4,8+1,3+21,6</t>
  </si>
  <si>
    <t>871373121R00</t>
  </si>
  <si>
    <t>Montáž trub z plastu, gumový kroužek, DN 300</t>
  </si>
  <si>
    <t>SPLAŠKOVÁ:28,2</t>
  </si>
  <si>
    <t>DEŠŤOVÁ:30,6+23,5</t>
  </si>
  <si>
    <t>286111901R</t>
  </si>
  <si>
    <t>Trubka kanalizační PVC SN 12 DN 150/1000, hladká, s hrdlem, červenohnědá</t>
  </si>
  <si>
    <t>kus</t>
  </si>
  <si>
    <t>POL3_0</t>
  </si>
  <si>
    <t>DEŠŤOVÁ:6,2+6,1+7,1+10+6+1,5+4,8+1,3</t>
  </si>
  <si>
    <t>+5%:0,05</t>
  </si>
  <si>
    <t>286111911R</t>
  </si>
  <si>
    <t>Trubka kanalizační PVC SN 12 DN 200/1000, hladká, s hrdlem, červenohnědá</t>
  </si>
  <si>
    <t>DEŠŤOVÁ:21,6</t>
  </si>
  <si>
    <t>286111931R</t>
  </si>
  <si>
    <t>Trubka kanalizační PVC SN 12 DN 300/1000, hladká, s hrdlem, červenohnědá</t>
  </si>
  <si>
    <t>892571111R00</t>
  </si>
  <si>
    <t>Zkouška těsnosti kanalizace DN do 200, vodou</t>
  </si>
  <si>
    <t>892581111R00</t>
  </si>
  <si>
    <t>Zkouška těsnosti kanalizace DN do 300, vodou</t>
  </si>
  <si>
    <t>892583111R00</t>
  </si>
  <si>
    <t>Zabezpečení konců kanal. potrubí DN do 300, vodou</t>
  </si>
  <si>
    <t>úsek</t>
  </si>
  <si>
    <t>1+1+1</t>
  </si>
  <si>
    <t>892855112R00</t>
  </si>
  <si>
    <t>Kontrola kanalizace TV kamerou do 50 m</t>
  </si>
  <si>
    <t>89,1+82,3</t>
  </si>
  <si>
    <t>877313123R00</t>
  </si>
  <si>
    <t>Montáž tvarovek jednoos. plast. gum.kroužek DN 150</t>
  </si>
  <si>
    <t>28651662.AR</t>
  </si>
  <si>
    <t>Koleno kanalizační KGB 160/ 45° PVC</t>
  </si>
  <si>
    <t>2+2</t>
  </si>
  <si>
    <t>899711122R00</t>
  </si>
  <si>
    <t>Fólie výstražná z PVC šedá, šířka 30 cm</t>
  </si>
  <si>
    <t>837355100r</t>
  </si>
  <si>
    <t>Propojení se stáv. potrubím DN150</t>
  </si>
  <si>
    <t>837375100r</t>
  </si>
  <si>
    <t>Propojení se stáv. potrubím DN300</t>
  </si>
  <si>
    <t>894411020RBF</t>
  </si>
  <si>
    <t>Vpusť uliční z dílců DN 450,s kal.košem,s výtokem, DN 200, mříž litina 500x500 40 t, hl. 1,64 m</t>
  </si>
  <si>
    <t>894412311RAA</t>
  </si>
  <si>
    <t>Šachta, DN 1000 stěna 120 mm, dno přímé V max. 40, hloubka dna 2,26 m poklop litina 12,5 t</t>
  </si>
  <si>
    <t>POL2_0</t>
  </si>
  <si>
    <t>1+1+1+1+1+1+1</t>
  </si>
  <si>
    <t>894412311RAB</t>
  </si>
  <si>
    <t>Šachta, DN 1000 stěna 120 mm, dno přímé V max. 40, hloubka dna 2,26 m poklop litina 40 t</t>
  </si>
  <si>
    <t>1+1+1+1</t>
  </si>
  <si>
    <t>831990101RAB</t>
  </si>
  <si>
    <t>Příplatek za trasu ve vozovce živičné, při šířce rýhy do 1,0 m</t>
  </si>
  <si>
    <t>2,4+45,1+3,2</t>
  </si>
  <si>
    <t>998276101R00</t>
  </si>
  <si>
    <t>Přesun hmot, trubní vedení plastová, otevř. výkop</t>
  </si>
  <si>
    <t>721242116R00</t>
  </si>
  <si>
    <t>Lapač střešních splavenin litinový DN 125</t>
  </si>
  <si>
    <t>1+1</t>
  </si>
  <si>
    <t>998721101R00</t>
  </si>
  <si>
    <t>Přesun hmot pro vnitřní kanalizaci, výšky do 6 m</t>
  </si>
  <si>
    <t>004 11-10.r</t>
  </si>
  <si>
    <t xml:space="preserve">Přípravné a průzkumné služby či práce </t>
  </si>
  <si>
    <t>Soubor</t>
  </si>
  <si>
    <t>POL99_0</t>
  </si>
  <si>
    <t>005 12-10.r</t>
  </si>
  <si>
    <t>Zařízení staveniště</t>
  </si>
  <si>
    <t>005 12-21.r</t>
  </si>
  <si>
    <t>Provozní vlivy</t>
  </si>
  <si>
    <t>005 12-4010.R</t>
  </si>
  <si>
    <t>Koordinační činnost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</si>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</sst>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34" xfId="0" applyNumberFormat="1" applyFont="1" applyBorder="1" applyAlignment="1">
      <alignment vertical="top" wrapText="1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172" fontId="18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+2020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6"/>
  <sheetViews>
    <sheetView showGridLines="0" topLeftCell="B27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 t="s">
        <v>52</v>
      </c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SUMIF(F47:F52,A16,I47:I52)+SUMIF(F47:F52,"PSU",I47:I52)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SUMIF(F47:F52,A17,I47:I52)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SUMIF(F47:F52,A18,I47:I52)</f>
        <v>0</v>
      </c>
      <c r="J18" s="93"/>
    </row>
    <row r="19" spans="1:10" ht="23.25" customHeight="1" x14ac:dyDescent="0.2">
      <c r="A19" s="193" t="s">
        <v>68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SUMIF(F47:F52,A19,I47:I52)</f>
        <v>0</v>
      </c>
      <c r="J19" s="93"/>
    </row>
    <row r="20" spans="1:10" ht="23.25" customHeight="1" x14ac:dyDescent="0.2">
      <c r="A20" s="193" t="s">
        <v>69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SUMIF(F47:F52,A20,I47:I52)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44253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 t="s">
        <v>53</v>
      </c>
      <c r="C39" s="138" t="s">
        <v>46</v>
      </c>
      <c r="D39" s="139"/>
      <c r="E39" s="139"/>
      <c r="F39" s="147">
        <f>'Rozpočet Pol'!AC107</f>
        <v>0</v>
      </c>
      <c r="G39" s="148">
        <f>'Rozpočet Pol'!AD107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54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56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57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58</v>
      </c>
      <c r="C47" s="175" t="s">
        <v>59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 x14ac:dyDescent="0.2">
      <c r="A48" s="163"/>
      <c r="B48" s="166" t="s">
        <v>60</v>
      </c>
      <c r="C48" s="165" t="s">
        <v>61</v>
      </c>
      <c r="D48" s="167"/>
      <c r="E48" s="167"/>
      <c r="F48" s="183" t="s">
        <v>23</v>
      </c>
      <c r="G48" s="184"/>
      <c r="H48" s="184"/>
      <c r="I48" s="185">
        <f>'Rozpočet Pol'!G47</f>
        <v>0</v>
      </c>
      <c r="J48" s="185"/>
    </row>
    <row r="49" spans="1:10" ht="25.5" customHeight="1" x14ac:dyDescent="0.2">
      <c r="A49" s="163"/>
      <c r="B49" s="166" t="s">
        <v>62</v>
      </c>
      <c r="C49" s="165" t="s">
        <v>63</v>
      </c>
      <c r="D49" s="167"/>
      <c r="E49" s="167"/>
      <c r="F49" s="183" t="s">
        <v>23</v>
      </c>
      <c r="G49" s="184"/>
      <c r="H49" s="184"/>
      <c r="I49" s="185">
        <f>'Rozpočet Pol'!G53</f>
        <v>0</v>
      </c>
      <c r="J49" s="185"/>
    </row>
    <row r="50" spans="1:10" ht="25.5" customHeight="1" x14ac:dyDescent="0.2">
      <c r="A50" s="163"/>
      <c r="B50" s="166" t="s">
        <v>64</v>
      </c>
      <c r="C50" s="165" t="s">
        <v>65</v>
      </c>
      <c r="D50" s="167"/>
      <c r="E50" s="167"/>
      <c r="F50" s="183" t="s">
        <v>23</v>
      </c>
      <c r="G50" s="184"/>
      <c r="H50" s="184"/>
      <c r="I50" s="185">
        <f>'Rozpočet Pol'!G95</f>
        <v>0</v>
      </c>
      <c r="J50" s="185"/>
    </row>
    <row r="51" spans="1:10" ht="25.5" customHeight="1" x14ac:dyDescent="0.2">
      <c r="A51" s="163"/>
      <c r="B51" s="166" t="s">
        <v>66</v>
      </c>
      <c r="C51" s="165" t="s">
        <v>67</v>
      </c>
      <c r="D51" s="167"/>
      <c r="E51" s="167"/>
      <c r="F51" s="183" t="s">
        <v>24</v>
      </c>
      <c r="G51" s="184"/>
      <c r="H51" s="184"/>
      <c r="I51" s="185">
        <f>'Rozpočet Pol'!G97</f>
        <v>0</v>
      </c>
      <c r="J51" s="185"/>
    </row>
    <row r="52" spans="1:10" ht="25.5" customHeight="1" x14ac:dyDescent="0.2">
      <c r="A52" s="163"/>
      <c r="B52" s="177" t="s">
        <v>68</v>
      </c>
      <c r="C52" s="178" t="s">
        <v>26</v>
      </c>
      <c r="D52" s="179"/>
      <c r="E52" s="179"/>
      <c r="F52" s="186" t="s">
        <v>68</v>
      </c>
      <c r="G52" s="187"/>
      <c r="H52" s="187"/>
      <c r="I52" s="188">
        <f>'Rozpočet Pol'!G101</f>
        <v>0</v>
      </c>
      <c r="J52" s="188"/>
    </row>
    <row r="53" spans="1:10" ht="25.5" customHeight="1" x14ac:dyDescent="0.2">
      <c r="A53" s="164"/>
      <c r="B53" s="170" t="s">
        <v>1</v>
      </c>
      <c r="C53" s="170"/>
      <c r="D53" s="171"/>
      <c r="E53" s="171"/>
      <c r="F53" s="189"/>
      <c r="G53" s="190"/>
      <c r="H53" s="190"/>
      <c r="I53" s="191">
        <f>SUM(I47:I52)</f>
        <v>0</v>
      </c>
      <c r="J53" s="191"/>
    </row>
    <row r="54" spans="1:10" x14ac:dyDescent="0.2">
      <c r="F54" s="192"/>
      <c r="G54" s="130"/>
      <c r="H54" s="192"/>
      <c r="I54" s="130"/>
      <c r="J54" s="130"/>
    </row>
    <row r="55" spans="1:10" x14ac:dyDescent="0.2">
      <c r="F55" s="192"/>
      <c r="G55" s="130"/>
      <c r="H55" s="192"/>
      <c r="I55" s="130"/>
      <c r="J55" s="130"/>
    </row>
    <row r="56" spans="1:10" x14ac:dyDescent="0.2">
      <c r="F56" s="192"/>
      <c r="G56" s="130"/>
      <c r="H56" s="192"/>
      <c r="I56" s="130"/>
      <c r="J56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117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71</v>
      </c>
    </row>
    <row r="2" spans="1:60" ht="24.95" customHeight="1" x14ac:dyDescent="0.2">
      <c r="A2" s="202" t="s">
        <v>70</v>
      </c>
      <c r="B2" s="196"/>
      <c r="C2" s="197" t="s">
        <v>46</v>
      </c>
      <c r="D2" s="198"/>
      <c r="E2" s="198"/>
      <c r="F2" s="198"/>
      <c r="G2" s="204"/>
      <c r="AE2" t="s">
        <v>72</v>
      </c>
    </row>
    <row r="3" spans="1:60" ht="24.95" customHeight="1" x14ac:dyDescent="0.2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73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74</v>
      </c>
    </row>
    <row r="5" spans="1:60" hidden="1" x14ac:dyDescent="0.2">
      <c r="A5" s="206" t="s">
        <v>75</v>
      </c>
      <c r="B5" s="207"/>
      <c r="C5" s="208"/>
      <c r="D5" s="209"/>
      <c r="E5" s="209"/>
      <c r="F5" s="209"/>
      <c r="G5" s="210"/>
      <c r="AE5" t="s">
        <v>76</v>
      </c>
    </row>
    <row r="7" spans="1:60" ht="38.25" x14ac:dyDescent="0.2">
      <c r="A7" s="215" t="s">
        <v>77</v>
      </c>
      <c r="B7" s="216" t="s">
        <v>78</v>
      </c>
      <c r="C7" s="216" t="s">
        <v>79</v>
      </c>
      <c r="D7" s="215" t="s">
        <v>80</v>
      </c>
      <c r="E7" s="215" t="s">
        <v>81</v>
      </c>
      <c r="F7" s="211" t="s">
        <v>82</v>
      </c>
      <c r="G7" s="236" t="s">
        <v>28</v>
      </c>
      <c r="H7" s="237" t="s">
        <v>29</v>
      </c>
      <c r="I7" s="237" t="s">
        <v>83</v>
      </c>
      <c r="J7" s="237" t="s">
        <v>30</v>
      </c>
      <c r="K7" s="237" t="s">
        <v>84</v>
      </c>
      <c r="L7" s="237" t="s">
        <v>85</v>
      </c>
      <c r="M7" s="237" t="s">
        <v>86</v>
      </c>
      <c r="N7" s="237" t="s">
        <v>87</v>
      </c>
      <c r="O7" s="237" t="s">
        <v>88</v>
      </c>
      <c r="P7" s="237" t="s">
        <v>89</v>
      </c>
      <c r="Q7" s="237" t="s">
        <v>90</v>
      </c>
      <c r="R7" s="237" t="s">
        <v>91</v>
      </c>
      <c r="S7" s="237" t="s">
        <v>92</v>
      </c>
      <c r="T7" s="237" t="s">
        <v>93</v>
      </c>
      <c r="U7" s="218" t="s">
        <v>94</v>
      </c>
    </row>
    <row r="8" spans="1:60" x14ac:dyDescent="0.2">
      <c r="A8" s="238" t="s">
        <v>95</v>
      </c>
      <c r="B8" s="239" t="s">
        <v>58</v>
      </c>
      <c r="C8" s="240" t="s">
        <v>59</v>
      </c>
      <c r="D8" s="241"/>
      <c r="E8" s="242"/>
      <c r="F8" s="243"/>
      <c r="G8" s="243">
        <f>SUMIF(AE9:AE46,"&lt;&gt;NOR",G9:G46)</f>
        <v>0</v>
      </c>
      <c r="H8" s="243"/>
      <c r="I8" s="243">
        <f>SUM(I9:I46)</f>
        <v>0</v>
      </c>
      <c r="J8" s="243"/>
      <c r="K8" s="243">
        <f>SUM(K9:K46)</f>
        <v>0</v>
      </c>
      <c r="L8" s="243"/>
      <c r="M8" s="243">
        <f>SUM(M9:M46)</f>
        <v>0</v>
      </c>
      <c r="N8" s="217"/>
      <c r="O8" s="217">
        <f>SUM(O9:O46)</f>
        <v>189.81617</v>
      </c>
      <c r="P8" s="217"/>
      <c r="Q8" s="217">
        <f>SUM(Q9:Q46)</f>
        <v>12.010000000000002</v>
      </c>
      <c r="R8" s="217"/>
      <c r="S8" s="217"/>
      <c r="T8" s="238"/>
      <c r="U8" s="217">
        <f>SUM(U9:U46)</f>
        <v>616.05000000000007</v>
      </c>
      <c r="AE8" t="s">
        <v>96</v>
      </c>
    </row>
    <row r="9" spans="1:60" ht="22.5" outlineLevel="1" x14ac:dyDescent="0.2">
      <c r="A9" s="213">
        <v>1</v>
      </c>
      <c r="B9" s="219" t="s">
        <v>97</v>
      </c>
      <c r="C9" s="266" t="s">
        <v>98</v>
      </c>
      <c r="D9" s="221" t="s">
        <v>99</v>
      </c>
      <c r="E9" s="229">
        <v>328.75260000000003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0.16</v>
      </c>
      <c r="U9" s="222">
        <f>ROUND(E9*T9,2)</f>
        <v>52.6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100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22.5" outlineLevel="1" x14ac:dyDescent="0.2">
      <c r="A10" s="213"/>
      <c r="B10" s="219"/>
      <c r="C10" s="267" t="s">
        <v>101</v>
      </c>
      <c r="D10" s="224"/>
      <c r="E10" s="230">
        <v>110.0583</v>
      </c>
      <c r="F10" s="234"/>
      <c r="G10" s="234"/>
      <c r="H10" s="234"/>
      <c r="I10" s="234"/>
      <c r="J10" s="234"/>
      <c r="K10" s="234"/>
      <c r="L10" s="234"/>
      <c r="M10" s="234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102</v>
      </c>
      <c r="AF10" s="212">
        <v>0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22.5" outlineLevel="1" x14ac:dyDescent="0.2">
      <c r="A11" s="213"/>
      <c r="B11" s="219"/>
      <c r="C11" s="267" t="s">
        <v>103</v>
      </c>
      <c r="D11" s="224"/>
      <c r="E11" s="230">
        <v>249.36779999999999</v>
      </c>
      <c r="F11" s="234"/>
      <c r="G11" s="234"/>
      <c r="H11" s="234"/>
      <c r="I11" s="234"/>
      <c r="J11" s="234"/>
      <c r="K11" s="234"/>
      <c r="L11" s="234"/>
      <c r="M11" s="234"/>
      <c r="N11" s="222"/>
      <c r="O11" s="222"/>
      <c r="P11" s="222"/>
      <c r="Q11" s="222"/>
      <c r="R11" s="222"/>
      <c r="S11" s="222"/>
      <c r="T11" s="223"/>
      <c r="U11" s="22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102</v>
      </c>
      <c r="AF11" s="212">
        <v>0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/>
      <c r="B12" s="219"/>
      <c r="C12" s="267" t="s">
        <v>104</v>
      </c>
      <c r="D12" s="224"/>
      <c r="E12" s="230">
        <v>-30.673500000000001</v>
      </c>
      <c r="F12" s="234"/>
      <c r="G12" s="234"/>
      <c r="H12" s="234"/>
      <c r="I12" s="234"/>
      <c r="J12" s="234"/>
      <c r="K12" s="234"/>
      <c r="L12" s="234"/>
      <c r="M12" s="234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102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>
        <v>2</v>
      </c>
      <c r="B13" s="219" t="s">
        <v>105</v>
      </c>
      <c r="C13" s="266" t="s">
        <v>106</v>
      </c>
      <c r="D13" s="221" t="s">
        <v>99</v>
      </c>
      <c r="E13" s="229">
        <v>164.37630000000001</v>
      </c>
      <c r="F13" s="233"/>
      <c r="G13" s="234">
        <f>ROUND(E13*F13,2)</f>
        <v>0</v>
      </c>
      <c r="H13" s="233"/>
      <c r="I13" s="234">
        <f>ROUND(E13*H13,2)</f>
        <v>0</v>
      </c>
      <c r="J13" s="233"/>
      <c r="K13" s="234">
        <f>ROUND(E13*J13,2)</f>
        <v>0</v>
      </c>
      <c r="L13" s="234">
        <v>21</v>
      </c>
      <c r="M13" s="234">
        <f>G13*(1+L13/100)</f>
        <v>0</v>
      </c>
      <c r="N13" s="222">
        <v>0</v>
      </c>
      <c r="O13" s="222">
        <f>ROUND(E13*N13,5)</f>
        <v>0</v>
      </c>
      <c r="P13" s="222">
        <v>0</v>
      </c>
      <c r="Q13" s="222">
        <f>ROUND(E13*P13,5)</f>
        <v>0</v>
      </c>
      <c r="R13" s="222"/>
      <c r="S13" s="222"/>
      <c r="T13" s="223">
        <v>8.4000000000000005E-2</v>
      </c>
      <c r="U13" s="222">
        <f>ROUND(E13*T13,2)</f>
        <v>13.81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100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22.5" outlineLevel="1" x14ac:dyDescent="0.2">
      <c r="A14" s="213"/>
      <c r="B14" s="219"/>
      <c r="C14" s="267" t="s">
        <v>107</v>
      </c>
      <c r="D14" s="224"/>
      <c r="E14" s="230">
        <v>55.029150000000001</v>
      </c>
      <c r="F14" s="234"/>
      <c r="G14" s="234"/>
      <c r="H14" s="234"/>
      <c r="I14" s="234"/>
      <c r="J14" s="234"/>
      <c r="K14" s="234"/>
      <c r="L14" s="234"/>
      <c r="M14" s="234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102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 x14ac:dyDescent="0.2">
      <c r="A15" s="213"/>
      <c r="B15" s="219"/>
      <c r="C15" s="267" t="s">
        <v>108</v>
      </c>
      <c r="D15" s="224"/>
      <c r="E15" s="230">
        <v>124.68389999999999</v>
      </c>
      <c r="F15" s="234"/>
      <c r="G15" s="234"/>
      <c r="H15" s="234"/>
      <c r="I15" s="234"/>
      <c r="J15" s="234"/>
      <c r="K15" s="234"/>
      <c r="L15" s="234"/>
      <c r="M15" s="234"/>
      <c r="N15" s="222"/>
      <c r="O15" s="222"/>
      <c r="P15" s="222"/>
      <c r="Q15" s="222"/>
      <c r="R15" s="222"/>
      <c r="S15" s="222"/>
      <c r="T15" s="223"/>
      <c r="U15" s="222"/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102</v>
      </c>
      <c r="AF15" s="212">
        <v>0</v>
      </c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/>
      <c r="B16" s="219"/>
      <c r="C16" s="267" t="s">
        <v>109</v>
      </c>
      <c r="D16" s="224"/>
      <c r="E16" s="230">
        <v>-15.33675</v>
      </c>
      <c r="F16" s="234"/>
      <c r="G16" s="234"/>
      <c r="H16" s="234"/>
      <c r="I16" s="234"/>
      <c r="J16" s="234"/>
      <c r="K16" s="234"/>
      <c r="L16" s="234"/>
      <c r="M16" s="234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102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3">
        <v>3</v>
      </c>
      <c r="B17" s="219" t="s">
        <v>110</v>
      </c>
      <c r="C17" s="266" t="s">
        <v>111</v>
      </c>
      <c r="D17" s="221" t="s">
        <v>99</v>
      </c>
      <c r="E17" s="229">
        <v>13.200000000000001</v>
      </c>
      <c r="F17" s="233"/>
      <c r="G17" s="234">
        <f>ROUND(E17*F17,2)</f>
        <v>0</v>
      </c>
      <c r="H17" s="233"/>
      <c r="I17" s="234">
        <f>ROUND(E17*H17,2)</f>
        <v>0</v>
      </c>
      <c r="J17" s="233"/>
      <c r="K17" s="234">
        <f>ROUND(E17*J17,2)</f>
        <v>0</v>
      </c>
      <c r="L17" s="234">
        <v>21</v>
      </c>
      <c r="M17" s="234">
        <f>G17*(1+L17/100)</f>
        <v>0</v>
      </c>
      <c r="N17" s="222">
        <v>0</v>
      </c>
      <c r="O17" s="222">
        <f>ROUND(E17*N17,5)</f>
        <v>0</v>
      </c>
      <c r="P17" s="222">
        <v>0</v>
      </c>
      <c r="Q17" s="222">
        <f>ROUND(E17*P17,5)</f>
        <v>0</v>
      </c>
      <c r="R17" s="222"/>
      <c r="S17" s="222"/>
      <c r="T17" s="223">
        <v>3.5329999999999999</v>
      </c>
      <c r="U17" s="222">
        <f>ROUND(E17*T17,2)</f>
        <v>46.64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100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3"/>
      <c r="B18" s="219"/>
      <c r="C18" s="267" t="s">
        <v>112</v>
      </c>
      <c r="D18" s="224"/>
      <c r="E18" s="230">
        <v>13.2</v>
      </c>
      <c r="F18" s="234"/>
      <c r="G18" s="234"/>
      <c r="H18" s="234"/>
      <c r="I18" s="234"/>
      <c r="J18" s="234"/>
      <c r="K18" s="234"/>
      <c r="L18" s="234"/>
      <c r="M18" s="234"/>
      <c r="N18" s="222"/>
      <c r="O18" s="222"/>
      <c r="P18" s="222"/>
      <c r="Q18" s="222"/>
      <c r="R18" s="222"/>
      <c r="S18" s="222"/>
      <c r="T18" s="223"/>
      <c r="U18" s="222"/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102</v>
      </c>
      <c r="AF18" s="212">
        <v>0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13">
        <v>4</v>
      </c>
      <c r="B19" s="219" t="s">
        <v>113</v>
      </c>
      <c r="C19" s="266" t="s">
        <v>114</v>
      </c>
      <c r="D19" s="221" t="s">
        <v>99</v>
      </c>
      <c r="E19" s="229">
        <v>328.75259999999997</v>
      </c>
      <c r="F19" s="233"/>
      <c r="G19" s="234">
        <f>ROUND(E19*F19,2)</f>
        <v>0</v>
      </c>
      <c r="H19" s="233"/>
      <c r="I19" s="234">
        <f>ROUND(E19*H19,2)</f>
        <v>0</v>
      </c>
      <c r="J19" s="233"/>
      <c r="K19" s="234">
        <f>ROUND(E19*J19,2)</f>
        <v>0</v>
      </c>
      <c r="L19" s="234">
        <v>21</v>
      </c>
      <c r="M19" s="234">
        <f>G19*(1+L19/100)</f>
        <v>0</v>
      </c>
      <c r="N19" s="222">
        <v>0</v>
      </c>
      <c r="O19" s="222">
        <f>ROUND(E19*N19,5)</f>
        <v>0</v>
      </c>
      <c r="P19" s="222">
        <v>0</v>
      </c>
      <c r="Q19" s="222">
        <f>ROUND(E19*P19,5)</f>
        <v>0</v>
      </c>
      <c r="R19" s="222"/>
      <c r="S19" s="222"/>
      <c r="T19" s="223">
        <v>1.0999999999999999E-2</v>
      </c>
      <c r="U19" s="222">
        <f>ROUND(E19*T19,2)</f>
        <v>3.62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100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3">
        <v>5</v>
      </c>
      <c r="B20" s="219" t="s">
        <v>115</v>
      </c>
      <c r="C20" s="266" t="s">
        <v>116</v>
      </c>
      <c r="D20" s="221" t="s">
        <v>99</v>
      </c>
      <c r="E20" s="229">
        <v>198.93059999999997</v>
      </c>
      <c r="F20" s="233"/>
      <c r="G20" s="234">
        <f>ROUND(E20*F20,2)</f>
        <v>0</v>
      </c>
      <c r="H20" s="233"/>
      <c r="I20" s="234">
        <f>ROUND(E20*H20,2)</f>
        <v>0</v>
      </c>
      <c r="J20" s="233"/>
      <c r="K20" s="234">
        <f>ROUND(E20*J20,2)</f>
        <v>0</v>
      </c>
      <c r="L20" s="234">
        <v>21</v>
      </c>
      <c r="M20" s="234">
        <f>G20*(1+L20/100)</f>
        <v>0</v>
      </c>
      <c r="N20" s="222">
        <v>0</v>
      </c>
      <c r="O20" s="222">
        <f>ROUND(E20*N20,5)</f>
        <v>0</v>
      </c>
      <c r="P20" s="222">
        <v>0</v>
      </c>
      <c r="Q20" s="222">
        <f>ROUND(E20*P20,5)</f>
        <v>0</v>
      </c>
      <c r="R20" s="222"/>
      <c r="S20" s="222"/>
      <c r="T20" s="223">
        <v>5.2999999999999999E-2</v>
      </c>
      <c r="U20" s="222">
        <f>ROUND(E20*T20,2)</f>
        <v>10.54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100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3"/>
      <c r="B21" s="219"/>
      <c r="C21" s="267" t="s">
        <v>117</v>
      </c>
      <c r="D21" s="224"/>
      <c r="E21" s="230">
        <v>198.9306</v>
      </c>
      <c r="F21" s="234"/>
      <c r="G21" s="234"/>
      <c r="H21" s="234"/>
      <c r="I21" s="234"/>
      <c r="J21" s="234"/>
      <c r="K21" s="234"/>
      <c r="L21" s="234"/>
      <c r="M21" s="234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102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3">
        <v>6</v>
      </c>
      <c r="B22" s="219" t="s">
        <v>118</v>
      </c>
      <c r="C22" s="266" t="s">
        <v>119</v>
      </c>
      <c r="D22" s="221" t="s">
        <v>99</v>
      </c>
      <c r="E22" s="229">
        <v>328.75259999999997</v>
      </c>
      <c r="F22" s="233"/>
      <c r="G22" s="234">
        <f>ROUND(E22*F22,2)</f>
        <v>0</v>
      </c>
      <c r="H22" s="233"/>
      <c r="I22" s="234">
        <f>ROUND(E22*H22,2)</f>
        <v>0</v>
      </c>
      <c r="J22" s="233"/>
      <c r="K22" s="234">
        <f>ROUND(E22*J22,2)</f>
        <v>0</v>
      </c>
      <c r="L22" s="234">
        <v>21</v>
      </c>
      <c r="M22" s="234">
        <f>G22*(1+L22/100)</f>
        <v>0</v>
      </c>
      <c r="N22" s="222">
        <v>0</v>
      </c>
      <c r="O22" s="222">
        <f>ROUND(E22*N22,5)</f>
        <v>0</v>
      </c>
      <c r="P22" s="222">
        <v>0</v>
      </c>
      <c r="Q22" s="222">
        <f>ROUND(E22*P22,5)</f>
        <v>0</v>
      </c>
      <c r="R22" s="222"/>
      <c r="S22" s="222"/>
      <c r="T22" s="223">
        <v>8.9999999999999993E-3</v>
      </c>
      <c r="U22" s="222">
        <f>ROUND(E22*T22,2)</f>
        <v>2.96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100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3">
        <v>7</v>
      </c>
      <c r="B23" s="219" t="s">
        <v>120</v>
      </c>
      <c r="C23" s="266" t="s">
        <v>121</v>
      </c>
      <c r="D23" s="221" t="s">
        <v>122</v>
      </c>
      <c r="E23" s="229">
        <v>410.94074999999998</v>
      </c>
      <c r="F23" s="233"/>
      <c r="G23" s="234">
        <f>ROUND(E23*F23,2)</f>
        <v>0</v>
      </c>
      <c r="H23" s="233"/>
      <c r="I23" s="234">
        <f>ROUND(E23*H23,2)</f>
        <v>0</v>
      </c>
      <c r="J23" s="233"/>
      <c r="K23" s="234">
        <f>ROUND(E23*J23,2)</f>
        <v>0</v>
      </c>
      <c r="L23" s="234">
        <v>21</v>
      </c>
      <c r="M23" s="234">
        <f>G23*(1+L23/100)</f>
        <v>0</v>
      </c>
      <c r="N23" s="222">
        <v>0</v>
      </c>
      <c r="O23" s="222">
        <f>ROUND(E23*N23,5)</f>
        <v>0</v>
      </c>
      <c r="P23" s="222">
        <v>0</v>
      </c>
      <c r="Q23" s="222">
        <f>ROUND(E23*P23,5)</f>
        <v>0</v>
      </c>
      <c r="R23" s="222"/>
      <c r="S23" s="222"/>
      <c r="T23" s="223">
        <v>0</v>
      </c>
      <c r="U23" s="222">
        <f>ROUND(E23*T23,2)</f>
        <v>0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100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3"/>
      <c r="B24" s="219"/>
      <c r="C24" s="267" t="s">
        <v>123</v>
      </c>
      <c r="D24" s="224"/>
      <c r="E24" s="230">
        <v>410.94074999999998</v>
      </c>
      <c r="F24" s="234"/>
      <c r="G24" s="234"/>
      <c r="H24" s="234"/>
      <c r="I24" s="234"/>
      <c r="J24" s="234"/>
      <c r="K24" s="234"/>
      <c r="L24" s="234"/>
      <c r="M24" s="234"/>
      <c r="N24" s="222"/>
      <c r="O24" s="222"/>
      <c r="P24" s="222"/>
      <c r="Q24" s="222"/>
      <c r="R24" s="222"/>
      <c r="S24" s="222"/>
      <c r="T24" s="223"/>
      <c r="U24" s="22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102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3">
        <v>8</v>
      </c>
      <c r="B25" s="219" t="s">
        <v>124</v>
      </c>
      <c r="C25" s="266" t="s">
        <v>125</v>
      </c>
      <c r="D25" s="221" t="s">
        <v>99</v>
      </c>
      <c r="E25" s="229">
        <v>198.9306</v>
      </c>
      <c r="F25" s="233"/>
      <c r="G25" s="234">
        <f>ROUND(E25*F25,2)</f>
        <v>0</v>
      </c>
      <c r="H25" s="233"/>
      <c r="I25" s="234">
        <f>ROUND(E25*H25,2)</f>
        <v>0</v>
      </c>
      <c r="J25" s="233"/>
      <c r="K25" s="234">
        <f>ROUND(E25*J25,2)</f>
        <v>0</v>
      </c>
      <c r="L25" s="234">
        <v>21</v>
      </c>
      <c r="M25" s="234">
        <f>G25*(1+L25/100)</f>
        <v>0</v>
      </c>
      <c r="N25" s="222">
        <v>0</v>
      </c>
      <c r="O25" s="222">
        <f>ROUND(E25*N25,5)</f>
        <v>0</v>
      </c>
      <c r="P25" s="222">
        <v>0</v>
      </c>
      <c r="Q25" s="222">
        <f>ROUND(E25*P25,5)</f>
        <v>0</v>
      </c>
      <c r="R25" s="222"/>
      <c r="S25" s="222"/>
      <c r="T25" s="223">
        <v>0.20200000000000001</v>
      </c>
      <c r="U25" s="222">
        <f>ROUND(E25*T25,2)</f>
        <v>40.18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100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 x14ac:dyDescent="0.2">
      <c r="A26" s="213"/>
      <c r="B26" s="219"/>
      <c r="C26" s="267" t="s">
        <v>101</v>
      </c>
      <c r="D26" s="224"/>
      <c r="E26" s="230">
        <v>110.0583</v>
      </c>
      <c r="F26" s="234"/>
      <c r="G26" s="234"/>
      <c r="H26" s="234"/>
      <c r="I26" s="234"/>
      <c r="J26" s="234"/>
      <c r="K26" s="234"/>
      <c r="L26" s="234"/>
      <c r="M26" s="234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102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13"/>
      <c r="B27" s="219"/>
      <c r="C27" s="267" t="s">
        <v>103</v>
      </c>
      <c r="D27" s="224"/>
      <c r="E27" s="230">
        <v>249.36779999999999</v>
      </c>
      <c r="F27" s="234"/>
      <c r="G27" s="234"/>
      <c r="H27" s="234"/>
      <c r="I27" s="234"/>
      <c r="J27" s="234"/>
      <c r="K27" s="234"/>
      <c r="L27" s="234"/>
      <c r="M27" s="234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102</v>
      </c>
      <c r="AF27" s="212">
        <v>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3"/>
      <c r="B28" s="219"/>
      <c r="C28" s="267" t="s">
        <v>126</v>
      </c>
      <c r="D28" s="224"/>
      <c r="E28" s="230">
        <v>-129.822</v>
      </c>
      <c r="F28" s="234"/>
      <c r="G28" s="234"/>
      <c r="H28" s="234"/>
      <c r="I28" s="234"/>
      <c r="J28" s="234"/>
      <c r="K28" s="234"/>
      <c r="L28" s="234"/>
      <c r="M28" s="234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102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3"/>
      <c r="B29" s="219"/>
      <c r="C29" s="267" t="s">
        <v>104</v>
      </c>
      <c r="D29" s="224"/>
      <c r="E29" s="230">
        <v>-30.673500000000001</v>
      </c>
      <c r="F29" s="234"/>
      <c r="G29" s="234"/>
      <c r="H29" s="234"/>
      <c r="I29" s="234"/>
      <c r="J29" s="234"/>
      <c r="K29" s="234"/>
      <c r="L29" s="234"/>
      <c r="M29" s="234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102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 x14ac:dyDescent="0.2">
      <c r="A30" s="213">
        <v>9</v>
      </c>
      <c r="B30" s="219" t="s">
        <v>127</v>
      </c>
      <c r="C30" s="266" t="s">
        <v>128</v>
      </c>
      <c r="D30" s="221" t="s">
        <v>99</v>
      </c>
      <c r="E30" s="229">
        <v>111.27600000000001</v>
      </c>
      <c r="F30" s="233"/>
      <c r="G30" s="234">
        <f>ROUND(E30*F30,2)</f>
        <v>0</v>
      </c>
      <c r="H30" s="233"/>
      <c r="I30" s="234">
        <f>ROUND(E30*H30,2)</f>
        <v>0</v>
      </c>
      <c r="J30" s="233"/>
      <c r="K30" s="234">
        <f>ROUND(E30*J30,2)</f>
        <v>0</v>
      </c>
      <c r="L30" s="234">
        <v>21</v>
      </c>
      <c r="M30" s="234">
        <f>G30*(1+L30/100)</f>
        <v>0</v>
      </c>
      <c r="N30" s="222">
        <v>1.7</v>
      </c>
      <c r="O30" s="222">
        <f>ROUND(E30*N30,5)</f>
        <v>189.16919999999999</v>
      </c>
      <c r="P30" s="222">
        <v>0</v>
      </c>
      <c r="Q30" s="222">
        <f>ROUND(E30*P30,5)</f>
        <v>0</v>
      </c>
      <c r="R30" s="222"/>
      <c r="S30" s="222"/>
      <c r="T30" s="223">
        <v>1.587</v>
      </c>
      <c r="U30" s="222">
        <f>ROUND(E30*T30,2)</f>
        <v>176.6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100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/>
      <c r="B31" s="219"/>
      <c r="C31" s="267" t="s">
        <v>129</v>
      </c>
      <c r="D31" s="224"/>
      <c r="E31" s="230">
        <v>34.781999999999996</v>
      </c>
      <c r="F31" s="234"/>
      <c r="G31" s="234"/>
      <c r="H31" s="234"/>
      <c r="I31" s="234"/>
      <c r="J31" s="234"/>
      <c r="K31" s="234"/>
      <c r="L31" s="234"/>
      <c r="M31" s="234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102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22.5" outlineLevel="1" x14ac:dyDescent="0.2">
      <c r="A32" s="213"/>
      <c r="B32" s="219"/>
      <c r="C32" s="267" t="s">
        <v>130</v>
      </c>
      <c r="D32" s="224"/>
      <c r="E32" s="230">
        <v>76.494</v>
      </c>
      <c r="F32" s="234"/>
      <c r="G32" s="234"/>
      <c r="H32" s="234"/>
      <c r="I32" s="234"/>
      <c r="J32" s="234"/>
      <c r="K32" s="234"/>
      <c r="L32" s="234"/>
      <c r="M32" s="234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102</v>
      </c>
      <c r="AF32" s="212">
        <v>0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3">
        <v>10</v>
      </c>
      <c r="B33" s="219" t="s">
        <v>131</v>
      </c>
      <c r="C33" s="266" t="s">
        <v>132</v>
      </c>
      <c r="D33" s="221" t="s">
        <v>133</v>
      </c>
      <c r="E33" s="229">
        <v>653.50199999999995</v>
      </c>
      <c r="F33" s="233"/>
      <c r="G33" s="234">
        <f>ROUND(E33*F33,2)</f>
        <v>0</v>
      </c>
      <c r="H33" s="233"/>
      <c r="I33" s="234">
        <f>ROUND(E33*H33,2)</f>
        <v>0</v>
      </c>
      <c r="J33" s="233"/>
      <c r="K33" s="234">
        <f>ROUND(E33*J33,2)</f>
        <v>0</v>
      </c>
      <c r="L33" s="234">
        <v>21</v>
      </c>
      <c r="M33" s="234">
        <f>G33*(1+L33/100)</f>
        <v>0</v>
      </c>
      <c r="N33" s="222">
        <v>9.8999999999999999E-4</v>
      </c>
      <c r="O33" s="222">
        <f>ROUND(E33*N33,5)</f>
        <v>0.64697000000000005</v>
      </c>
      <c r="P33" s="222">
        <v>0</v>
      </c>
      <c r="Q33" s="222">
        <f>ROUND(E33*P33,5)</f>
        <v>0</v>
      </c>
      <c r="R33" s="222"/>
      <c r="S33" s="222"/>
      <c r="T33" s="223">
        <v>0.23599999999999999</v>
      </c>
      <c r="U33" s="222">
        <f>ROUND(E33*T33,2)</f>
        <v>154.22999999999999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100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22.5" outlineLevel="1" x14ac:dyDescent="0.2">
      <c r="A34" s="213"/>
      <c r="B34" s="219"/>
      <c r="C34" s="267" t="s">
        <v>134</v>
      </c>
      <c r="D34" s="224"/>
      <c r="E34" s="230">
        <v>200.10599999999999</v>
      </c>
      <c r="F34" s="234"/>
      <c r="G34" s="234"/>
      <c r="H34" s="234"/>
      <c r="I34" s="234"/>
      <c r="J34" s="234"/>
      <c r="K34" s="234"/>
      <c r="L34" s="234"/>
      <c r="M34" s="234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102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13"/>
      <c r="B35" s="219"/>
      <c r="C35" s="267" t="s">
        <v>135</v>
      </c>
      <c r="D35" s="224"/>
      <c r="E35" s="230">
        <v>453.39600000000002</v>
      </c>
      <c r="F35" s="234"/>
      <c r="G35" s="234"/>
      <c r="H35" s="234"/>
      <c r="I35" s="234"/>
      <c r="J35" s="234"/>
      <c r="K35" s="234"/>
      <c r="L35" s="234"/>
      <c r="M35" s="234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102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3">
        <v>11</v>
      </c>
      <c r="B36" s="219" t="s">
        <v>136</v>
      </c>
      <c r="C36" s="266" t="s">
        <v>137</v>
      </c>
      <c r="D36" s="221" t="s">
        <v>133</v>
      </c>
      <c r="E36" s="229">
        <v>653.50199999999995</v>
      </c>
      <c r="F36" s="233"/>
      <c r="G36" s="234">
        <f>ROUND(E36*F36,2)</f>
        <v>0</v>
      </c>
      <c r="H36" s="233"/>
      <c r="I36" s="234">
        <f>ROUND(E36*H36,2)</f>
        <v>0</v>
      </c>
      <c r="J36" s="233"/>
      <c r="K36" s="234">
        <f>ROUND(E36*J36,2)</f>
        <v>0</v>
      </c>
      <c r="L36" s="234">
        <v>21</v>
      </c>
      <c r="M36" s="234">
        <f>G36*(1+L36/100)</f>
        <v>0</v>
      </c>
      <c r="N36" s="222">
        <v>0</v>
      </c>
      <c r="O36" s="222">
        <f>ROUND(E36*N36,5)</f>
        <v>0</v>
      </c>
      <c r="P36" s="222">
        <v>0</v>
      </c>
      <c r="Q36" s="222">
        <f>ROUND(E36*P36,5)</f>
        <v>0</v>
      </c>
      <c r="R36" s="222"/>
      <c r="S36" s="222"/>
      <c r="T36" s="223">
        <v>7.0000000000000007E-2</v>
      </c>
      <c r="U36" s="222">
        <f>ROUND(E36*T36,2)</f>
        <v>45.75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100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13"/>
      <c r="B37" s="219"/>
      <c r="C37" s="267" t="s">
        <v>134</v>
      </c>
      <c r="D37" s="224"/>
      <c r="E37" s="230">
        <v>200.10599999999999</v>
      </c>
      <c r="F37" s="234"/>
      <c r="G37" s="234"/>
      <c r="H37" s="234"/>
      <c r="I37" s="234"/>
      <c r="J37" s="234"/>
      <c r="K37" s="234"/>
      <c r="L37" s="234"/>
      <c r="M37" s="234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102</v>
      </c>
      <c r="AF37" s="212">
        <v>0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2.5" outlineLevel="1" x14ac:dyDescent="0.2">
      <c r="A38" s="213"/>
      <c r="B38" s="219"/>
      <c r="C38" s="267" t="s">
        <v>135</v>
      </c>
      <c r="D38" s="224"/>
      <c r="E38" s="230">
        <v>453.39600000000002</v>
      </c>
      <c r="F38" s="234"/>
      <c r="G38" s="234"/>
      <c r="H38" s="234"/>
      <c r="I38" s="234"/>
      <c r="J38" s="234"/>
      <c r="K38" s="234"/>
      <c r="L38" s="234"/>
      <c r="M38" s="234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102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3">
        <v>12</v>
      </c>
      <c r="B39" s="219" t="s">
        <v>138</v>
      </c>
      <c r="C39" s="266" t="s">
        <v>139</v>
      </c>
      <c r="D39" s="221" t="s">
        <v>140</v>
      </c>
      <c r="E39" s="229">
        <v>67.5</v>
      </c>
      <c r="F39" s="233"/>
      <c r="G39" s="234">
        <f>ROUND(E39*F39,2)</f>
        <v>0</v>
      </c>
      <c r="H39" s="233"/>
      <c r="I39" s="234">
        <f>ROUND(E39*H39,2)</f>
        <v>0</v>
      </c>
      <c r="J39" s="233"/>
      <c r="K39" s="234">
        <f>ROUND(E39*J39,2)</f>
        <v>0</v>
      </c>
      <c r="L39" s="234">
        <v>21</v>
      </c>
      <c r="M39" s="234">
        <f>G39*(1+L39/100)</f>
        <v>0</v>
      </c>
      <c r="N39" s="222">
        <v>0</v>
      </c>
      <c r="O39" s="222">
        <f>ROUND(E39*N39,5)</f>
        <v>0</v>
      </c>
      <c r="P39" s="222">
        <v>2.4E-2</v>
      </c>
      <c r="Q39" s="222">
        <f>ROUND(E39*P39,5)</f>
        <v>1.62</v>
      </c>
      <c r="R39" s="222"/>
      <c r="S39" s="222"/>
      <c r="T39" s="223">
        <v>0.23</v>
      </c>
      <c r="U39" s="222">
        <f>ROUND(E39*T39,2)</f>
        <v>15.53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100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3"/>
      <c r="B40" s="219"/>
      <c r="C40" s="267" t="s">
        <v>141</v>
      </c>
      <c r="D40" s="224"/>
      <c r="E40" s="230">
        <v>67.5</v>
      </c>
      <c r="F40" s="234"/>
      <c r="G40" s="234"/>
      <c r="H40" s="234"/>
      <c r="I40" s="234"/>
      <c r="J40" s="234"/>
      <c r="K40" s="234"/>
      <c r="L40" s="234"/>
      <c r="M40" s="234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102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3">
        <v>13</v>
      </c>
      <c r="B41" s="219" t="s">
        <v>142</v>
      </c>
      <c r="C41" s="266" t="s">
        <v>143</v>
      </c>
      <c r="D41" s="221" t="s">
        <v>140</v>
      </c>
      <c r="E41" s="229">
        <v>103.9</v>
      </c>
      <c r="F41" s="233"/>
      <c r="G41" s="234">
        <f>ROUND(E41*F41,2)</f>
        <v>0</v>
      </c>
      <c r="H41" s="233"/>
      <c r="I41" s="234">
        <f>ROUND(E41*H41,2)</f>
        <v>0</v>
      </c>
      <c r="J41" s="233"/>
      <c r="K41" s="234">
        <f>ROUND(E41*J41,2)</f>
        <v>0</v>
      </c>
      <c r="L41" s="234">
        <v>21</v>
      </c>
      <c r="M41" s="234">
        <f>G41*(1+L41/100)</f>
        <v>0</v>
      </c>
      <c r="N41" s="222">
        <v>0</v>
      </c>
      <c r="O41" s="222">
        <f>ROUND(E41*N41,5)</f>
        <v>0</v>
      </c>
      <c r="P41" s="222">
        <v>0.1</v>
      </c>
      <c r="Q41" s="222">
        <f>ROUND(E41*P41,5)</f>
        <v>10.39</v>
      </c>
      <c r="R41" s="222"/>
      <c r="S41" s="222"/>
      <c r="T41" s="223">
        <v>0.41</v>
      </c>
      <c r="U41" s="222">
        <f>ROUND(E41*T41,2)</f>
        <v>42.6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100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3"/>
      <c r="B42" s="219"/>
      <c r="C42" s="267" t="s">
        <v>144</v>
      </c>
      <c r="D42" s="224"/>
      <c r="E42" s="230">
        <v>103.9</v>
      </c>
      <c r="F42" s="234"/>
      <c r="G42" s="234"/>
      <c r="H42" s="234"/>
      <c r="I42" s="234"/>
      <c r="J42" s="234"/>
      <c r="K42" s="234"/>
      <c r="L42" s="234"/>
      <c r="M42" s="234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102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3">
        <v>14</v>
      </c>
      <c r="B43" s="219" t="s">
        <v>145</v>
      </c>
      <c r="C43" s="266" t="s">
        <v>146</v>
      </c>
      <c r="D43" s="221" t="s">
        <v>122</v>
      </c>
      <c r="E43" s="229">
        <v>12.010000000000002</v>
      </c>
      <c r="F43" s="233"/>
      <c r="G43" s="234">
        <f>ROUND(E43*F43,2)</f>
        <v>0</v>
      </c>
      <c r="H43" s="233"/>
      <c r="I43" s="234">
        <f>ROUND(E43*H43,2)</f>
        <v>0</v>
      </c>
      <c r="J43" s="233"/>
      <c r="K43" s="234">
        <f>ROUND(E43*J43,2)</f>
        <v>0</v>
      </c>
      <c r="L43" s="234">
        <v>21</v>
      </c>
      <c r="M43" s="234">
        <f>G43*(1+L43/100)</f>
        <v>0</v>
      </c>
      <c r="N43" s="222">
        <v>0</v>
      </c>
      <c r="O43" s="222">
        <f>ROUND(E43*N43,5)</f>
        <v>0</v>
      </c>
      <c r="P43" s="222">
        <v>0</v>
      </c>
      <c r="Q43" s="222">
        <f>ROUND(E43*P43,5)</f>
        <v>0</v>
      </c>
      <c r="R43" s="222"/>
      <c r="S43" s="222"/>
      <c r="T43" s="223">
        <v>0.35099999999999998</v>
      </c>
      <c r="U43" s="222">
        <f>ROUND(E43*T43,2)</f>
        <v>4.22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100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3"/>
      <c r="B44" s="219"/>
      <c r="C44" s="267" t="s">
        <v>147</v>
      </c>
      <c r="D44" s="224"/>
      <c r="E44" s="230">
        <v>12.01</v>
      </c>
      <c r="F44" s="234"/>
      <c r="G44" s="234"/>
      <c r="H44" s="234"/>
      <c r="I44" s="234"/>
      <c r="J44" s="234"/>
      <c r="K44" s="234"/>
      <c r="L44" s="234"/>
      <c r="M44" s="234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102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3">
        <v>15</v>
      </c>
      <c r="B45" s="219" t="s">
        <v>148</v>
      </c>
      <c r="C45" s="266" t="s">
        <v>149</v>
      </c>
      <c r="D45" s="221" t="s">
        <v>122</v>
      </c>
      <c r="E45" s="229">
        <v>12.010000000000002</v>
      </c>
      <c r="F45" s="233"/>
      <c r="G45" s="234">
        <f>ROUND(E45*F45,2)</f>
        <v>0</v>
      </c>
      <c r="H45" s="233"/>
      <c r="I45" s="234">
        <f>ROUND(E45*H45,2)</f>
        <v>0</v>
      </c>
      <c r="J45" s="233"/>
      <c r="K45" s="234">
        <f>ROUND(E45*J45,2)</f>
        <v>0</v>
      </c>
      <c r="L45" s="234">
        <v>21</v>
      </c>
      <c r="M45" s="234">
        <f>G45*(1+L45/100)</f>
        <v>0</v>
      </c>
      <c r="N45" s="222">
        <v>0</v>
      </c>
      <c r="O45" s="222">
        <f>ROUND(E45*N45,5)</f>
        <v>0</v>
      </c>
      <c r="P45" s="222">
        <v>0</v>
      </c>
      <c r="Q45" s="222">
        <f>ROUND(E45*P45,5)</f>
        <v>0</v>
      </c>
      <c r="R45" s="222"/>
      <c r="S45" s="222"/>
      <c r="T45" s="223">
        <v>0.56399999999999995</v>
      </c>
      <c r="U45" s="222">
        <f>ROUND(E45*T45,2)</f>
        <v>6.77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100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3"/>
      <c r="B46" s="219"/>
      <c r="C46" s="267" t="s">
        <v>147</v>
      </c>
      <c r="D46" s="224"/>
      <c r="E46" s="230">
        <v>12.01</v>
      </c>
      <c r="F46" s="234"/>
      <c r="G46" s="234"/>
      <c r="H46" s="234"/>
      <c r="I46" s="234"/>
      <c r="J46" s="234"/>
      <c r="K46" s="234"/>
      <c r="L46" s="234"/>
      <c r="M46" s="234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102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x14ac:dyDescent="0.2">
      <c r="A47" s="214" t="s">
        <v>95</v>
      </c>
      <c r="B47" s="220" t="s">
        <v>60</v>
      </c>
      <c r="C47" s="268" t="s">
        <v>61</v>
      </c>
      <c r="D47" s="225"/>
      <c r="E47" s="231"/>
      <c r="F47" s="235"/>
      <c r="G47" s="235">
        <f>SUMIF(AE48:AE52,"&lt;&gt;NOR",G48:G52)</f>
        <v>0</v>
      </c>
      <c r="H47" s="235"/>
      <c r="I47" s="235">
        <f>SUM(I48:I52)</f>
        <v>0</v>
      </c>
      <c r="J47" s="235"/>
      <c r="K47" s="235">
        <f>SUM(K48:K52)</f>
        <v>0</v>
      </c>
      <c r="L47" s="235"/>
      <c r="M47" s="235">
        <f>SUM(M48:M52)</f>
        <v>0</v>
      </c>
      <c r="N47" s="226"/>
      <c r="O47" s="226">
        <f>SUM(O48:O52)</f>
        <v>42.326219999999999</v>
      </c>
      <c r="P47" s="226"/>
      <c r="Q47" s="226">
        <f>SUM(Q48:Q52)</f>
        <v>0</v>
      </c>
      <c r="R47" s="226"/>
      <c r="S47" s="226"/>
      <c r="T47" s="227"/>
      <c r="U47" s="226">
        <f>SUM(U48:U52)</f>
        <v>35.65</v>
      </c>
      <c r="AE47" t="s">
        <v>96</v>
      </c>
    </row>
    <row r="48" spans="1:60" outlineLevel="1" x14ac:dyDescent="0.2">
      <c r="A48" s="213">
        <v>16</v>
      </c>
      <c r="B48" s="219" t="s">
        <v>150</v>
      </c>
      <c r="C48" s="266" t="s">
        <v>151</v>
      </c>
      <c r="D48" s="221" t="s">
        <v>99</v>
      </c>
      <c r="E48" s="229">
        <v>18.546000000000003</v>
      </c>
      <c r="F48" s="233"/>
      <c r="G48" s="234">
        <f>ROUND(E48*F48,2)</f>
        <v>0</v>
      </c>
      <c r="H48" s="233"/>
      <c r="I48" s="234">
        <f>ROUND(E48*H48,2)</f>
        <v>0</v>
      </c>
      <c r="J48" s="233"/>
      <c r="K48" s="234">
        <f>ROUND(E48*J48,2)</f>
        <v>0</v>
      </c>
      <c r="L48" s="234">
        <v>21</v>
      </c>
      <c r="M48" s="234">
        <f>G48*(1+L48/100)</f>
        <v>0</v>
      </c>
      <c r="N48" s="222">
        <v>1.8907700000000001</v>
      </c>
      <c r="O48" s="222">
        <f>ROUND(E48*N48,5)</f>
        <v>35.066220000000001</v>
      </c>
      <c r="P48" s="222">
        <v>0</v>
      </c>
      <c r="Q48" s="222">
        <f>ROUND(E48*P48,5)</f>
        <v>0</v>
      </c>
      <c r="R48" s="222"/>
      <c r="S48" s="222"/>
      <c r="T48" s="223">
        <v>1.6950000000000001</v>
      </c>
      <c r="U48" s="222">
        <f>ROUND(E48*T48,2)</f>
        <v>31.44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100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3"/>
      <c r="B49" s="219"/>
      <c r="C49" s="267" t="s">
        <v>152</v>
      </c>
      <c r="D49" s="224"/>
      <c r="E49" s="230">
        <v>5.7969999999999997</v>
      </c>
      <c r="F49" s="234"/>
      <c r="G49" s="234"/>
      <c r="H49" s="234"/>
      <c r="I49" s="234"/>
      <c r="J49" s="234"/>
      <c r="K49" s="234"/>
      <c r="L49" s="234"/>
      <c r="M49" s="234"/>
      <c r="N49" s="222"/>
      <c r="O49" s="222"/>
      <c r="P49" s="222"/>
      <c r="Q49" s="222"/>
      <c r="R49" s="222"/>
      <c r="S49" s="222"/>
      <c r="T49" s="223"/>
      <c r="U49" s="22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102</v>
      </c>
      <c r="AF49" s="212">
        <v>0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22.5" outlineLevel="1" x14ac:dyDescent="0.2">
      <c r="A50" s="213"/>
      <c r="B50" s="219"/>
      <c r="C50" s="267" t="s">
        <v>153</v>
      </c>
      <c r="D50" s="224"/>
      <c r="E50" s="230">
        <v>12.749000000000001</v>
      </c>
      <c r="F50" s="234"/>
      <c r="G50" s="234"/>
      <c r="H50" s="234"/>
      <c r="I50" s="234"/>
      <c r="J50" s="234"/>
      <c r="K50" s="234"/>
      <c r="L50" s="234"/>
      <c r="M50" s="234"/>
      <c r="N50" s="222"/>
      <c r="O50" s="222"/>
      <c r="P50" s="222"/>
      <c r="Q50" s="222"/>
      <c r="R50" s="222"/>
      <c r="S50" s="222"/>
      <c r="T50" s="223"/>
      <c r="U50" s="22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102</v>
      </c>
      <c r="AF50" s="212">
        <v>0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3">
        <v>17</v>
      </c>
      <c r="B51" s="219" t="s">
        <v>154</v>
      </c>
      <c r="C51" s="266" t="s">
        <v>155</v>
      </c>
      <c r="D51" s="221" t="s">
        <v>99</v>
      </c>
      <c r="E51" s="229">
        <v>2.9040000000000008</v>
      </c>
      <c r="F51" s="233"/>
      <c r="G51" s="234">
        <f>ROUND(E51*F51,2)</f>
        <v>0</v>
      </c>
      <c r="H51" s="233"/>
      <c r="I51" s="234">
        <f>ROUND(E51*H51,2)</f>
        <v>0</v>
      </c>
      <c r="J51" s="233"/>
      <c r="K51" s="234">
        <f>ROUND(E51*J51,2)</f>
        <v>0</v>
      </c>
      <c r="L51" s="234">
        <v>21</v>
      </c>
      <c r="M51" s="234">
        <f>G51*(1+L51/100)</f>
        <v>0</v>
      </c>
      <c r="N51" s="222">
        <v>2.5</v>
      </c>
      <c r="O51" s="222">
        <f>ROUND(E51*N51,5)</f>
        <v>7.26</v>
      </c>
      <c r="P51" s="222">
        <v>0</v>
      </c>
      <c r="Q51" s="222">
        <f>ROUND(E51*P51,5)</f>
        <v>0</v>
      </c>
      <c r="R51" s="222"/>
      <c r="S51" s="222"/>
      <c r="T51" s="223">
        <v>1.4490000000000001</v>
      </c>
      <c r="U51" s="222">
        <f>ROUND(E51*T51,2)</f>
        <v>4.21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100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3"/>
      <c r="B52" s="219"/>
      <c r="C52" s="267" t="s">
        <v>156</v>
      </c>
      <c r="D52" s="224"/>
      <c r="E52" s="230">
        <v>2.9039999999999999</v>
      </c>
      <c r="F52" s="234"/>
      <c r="G52" s="234"/>
      <c r="H52" s="234"/>
      <c r="I52" s="234"/>
      <c r="J52" s="234"/>
      <c r="K52" s="234"/>
      <c r="L52" s="234"/>
      <c r="M52" s="234"/>
      <c r="N52" s="222"/>
      <c r="O52" s="222"/>
      <c r="P52" s="222"/>
      <c r="Q52" s="222"/>
      <c r="R52" s="222"/>
      <c r="S52" s="222"/>
      <c r="T52" s="223"/>
      <c r="U52" s="222"/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102</v>
      </c>
      <c r="AF52" s="212">
        <v>0</v>
      </c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x14ac:dyDescent="0.2">
      <c r="A53" s="214" t="s">
        <v>95</v>
      </c>
      <c r="B53" s="220" t="s">
        <v>62</v>
      </c>
      <c r="C53" s="268" t="s">
        <v>63</v>
      </c>
      <c r="D53" s="225"/>
      <c r="E53" s="231"/>
      <c r="F53" s="235"/>
      <c r="G53" s="235">
        <f>SUMIF(AE54:AE94,"&lt;&gt;NOR",G54:G94)</f>
        <v>0</v>
      </c>
      <c r="H53" s="235"/>
      <c r="I53" s="235">
        <f>SUM(I54:I94)</f>
        <v>0</v>
      </c>
      <c r="J53" s="235"/>
      <c r="K53" s="235">
        <f>SUM(K54:K94)</f>
        <v>0</v>
      </c>
      <c r="L53" s="235"/>
      <c r="M53" s="235">
        <f>SUM(M54:M94)</f>
        <v>0</v>
      </c>
      <c r="N53" s="226"/>
      <c r="O53" s="226">
        <f>SUM(O54:O94)</f>
        <v>84.182060000000007</v>
      </c>
      <c r="P53" s="226"/>
      <c r="Q53" s="226">
        <f>SUM(Q54:Q94)</f>
        <v>61.347000000000001</v>
      </c>
      <c r="R53" s="226"/>
      <c r="S53" s="226"/>
      <c r="T53" s="227"/>
      <c r="U53" s="226">
        <f>SUM(U54:U94)</f>
        <v>244.39000000000004</v>
      </c>
      <c r="AE53" t="s">
        <v>96</v>
      </c>
    </row>
    <row r="54" spans="1:60" outlineLevel="1" x14ac:dyDescent="0.2">
      <c r="A54" s="213">
        <v>18</v>
      </c>
      <c r="B54" s="219" t="s">
        <v>157</v>
      </c>
      <c r="C54" s="266" t="s">
        <v>158</v>
      </c>
      <c r="D54" s="221" t="s">
        <v>140</v>
      </c>
      <c r="E54" s="229">
        <v>89.100000000000009</v>
      </c>
      <c r="F54" s="233"/>
      <c r="G54" s="234">
        <f>ROUND(E54*F54,2)</f>
        <v>0</v>
      </c>
      <c r="H54" s="233"/>
      <c r="I54" s="234">
        <f>ROUND(E54*H54,2)</f>
        <v>0</v>
      </c>
      <c r="J54" s="233"/>
      <c r="K54" s="234">
        <f>ROUND(E54*J54,2)</f>
        <v>0</v>
      </c>
      <c r="L54" s="234">
        <v>21</v>
      </c>
      <c r="M54" s="234">
        <f>G54*(1+L54/100)</f>
        <v>0</v>
      </c>
      <c r="N54" s="222">
        <v>1.0000000000000001E-5</v>
      </c>
      <c r="O54" s="222">
        <f>ROUND(E54*N54,5)</f>
        <v>8.8999999999999995E-4</v>
      </c>
      <c r="P54" s="222">
        <v>0</v>
      </c>
      <c r="Q54" s="222">
        <f>ROUND(E54*P54,5)</f>
        <v>0</v>
      </c>
      <c r="R54" s="222"/>
      <c r="S54" s="222"/>
      <c r="T54" s="223">
        <v>0.08</v>
      </c>
      <c r="U54" s="222">
        <f>ROUND(E54*T54,2)</f>
        <v>7.13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100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3"/>
      <c r="B55" s="219"/>
      <c r="C55" s="267" t="s">
        <v>159</v>
      </c>
      <c r="D55" s="224"/>
      <c r="E55" s="230">
        <v>24.5</v>
      </c>
      <c r="F55" s="234"/>
      <c r="G55" s="234"/>
      <c r="H55" s="234"/>
      <c r="I55" s="234"/>
      <c r="J55" s="234"/>
      <c r="K55" s="234"/>
      <c r="L55" s="234"/>
      <c r="M55" s="234"/>
      <c r="N55" s="222"/>
      <c r="O55" s="222"/>
      <c r="P55" s="222"/>
      <c r="Q55" s="222"/>
      <c r="R55" s="222"/>
      <c r="S55" s="222"/>
      <c r="T55" s="223"/>
      <c r="U55" s="222"/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102</v>
      </c>
      <c r="AF55" s="212">
        <v>0</v>
      </c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/>
      <c r="B56" s="219"/>
      <c r="C56" s="267" t="s">
        <v>160</v>
      </c>
      <c r="D56" s="224"/>
      <c r="E56" s="230">
        <v>64.599999999999994</v>
      </c>
      <c r="F56" s="234"/>
      <c r="G56" s="234"/>
      <c r="H56" s="234"/>
      <c r="I56" s="234"/>
      <c r="J56" s="234"/>
      <c r="K56" s="234"/>
      <c r="L56" s="234"/>
      <c r="M56" s="234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102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3">
        <v>19</v>
      </c>
      <c r="B57" s="219" t="s">
        <v>161</v>
      </c>
      <c r="C57" s="266" t="s">
        <v>162</v>
      </c>
      <c r="D57" s="221" t="s">
        <v>140</v>
      </c>
      <c r="E57" s="229">
        <v>82.3</v>
      </c>
      <c r="F57" s="233"/>
      <c r="G57" s="234">
        <f>ROUND(E57*F57,2)</f>
        <v>0</v>
      </c>
      <c r="H57" s="233"/>
      <c r="I57" s="234">
        <f>ROUND(E57*H57,2)</f>
        <v>0</v>
      </c>
      <c r="J57" s="233"/>
      <c r="K57" s="234">
        <f>ROUND(E57*J57,2)</f>
        <v>0</v>
      </c>
      <c r="L57" s="234">
        <v>21</v>
      </c>
      <c r="M57" s="234">
        <f>G57*(1+L57/100)</f>
        <v>0</v>
      </c>
      <c r="N57" s="222">
        <v>1.0000000000000001E-5</v>
      </c>
      <c r="O57" s="222">
        <f>ROUND(E57*N57,5)</f>
        <v>8.1999999999999998E-4</v>
      </c>
      <c r="P57" s="222">
        <v>0</v>
      </c>
      <c r="Q57" s="222">
        <f>ROUND(E57*P57,5)</f>
        <v>0</v>
      </c>
      <c r="R57" s="222"/>
      <c r="S57" s="222"/>
      <c r="T57" s="223">
        <v>9.7000000000000003E-2</v>
      </c>
      <c r="U57" s="222">
        <f>ROUND(E57*T57,2)</f>
        <v>7.98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100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3"/>
      <c r="B58" s="219"/>
      <c r="C58" s="267" t="s">
        <v>163</v>
      </c>
      <c r="D58" s="224"/>
      <c r="E58" s="230">
        <v>28.2</v>
      </c>
      <c r="F58" s="234"/>
      <c r="G58" s="234"/>
      <c r="H58" s="234"/>
      <c r="I58" s="234"/>
      <c r="J58" s="234"/>
      <c r="K58" s="234"/>
      <c r="L58" s="234"/>
      <c r="M58" s="234"/>
      <c r="N58" s="222"/>
      <c r="O58" s="222"/>
      <c r="P58" s="222"/>
      <c r="Q58" s="222"/>
      <c r="R58" s="222"/>
      <c r="S58" s="222"/>
      <c r="T58" s="223"/>
      <c r="U58" s="222"/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102</v>
      </c>
      <c r="AF58" s="212">
        <v>0</v>
      </c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3"/>
      <c r="B59" s="219"/>
      <c r="C59" s="267" t="s">
        <v>164</v>
      </c>
      <c r="D59" s="224"/>
      <c r="E59" s="230">
        <v>54.1</v>
      </c>
      <c r="F59" s="234"/>
      <c r="G59" s="234"/>
      <c r="H59" s="234"/>
      <c r="I59" s="234"/>
      <c r="J59" s="234"/>
      <c r="K59" s="234"/>
      <c r="L59" s="234"/>
      <c r="M59" s="234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102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22.5" outlineLevel="1" x14ac:dyDescent="0.2">
      <c r="A60" s="213">
        <v>20</v>
      </c>
      <c r="B60" s="219" t="s">
        <v>165</v>
      </c>
      <c r="C60" s="266" t="s">
        <v>166</v>
      </c>
      <c r="D60" s="221" t="s">
        <v>167</v>
      </c>
      <c r="E60" s="229">
        <v>70.875</v>
      </c>
      <c r="F60" s="233"/>
      <c r="G60" s="234">
        <f>ROUND(E60*F60,2)</f>
        <v>0</v>
      </c>
      <c r="H60" s="233"/>
      <c r="I60" s="234">
        <f>ROUND(E60*H60,2)</f>
        <v>0</v>
      </c>
      <c r="J60" s="233"/>
      <c r="K60" s="234">
        <f>ROUND(E60*J60,2)</f>
        <v>0</v>
      </c>
      <c r="L60" s="234">
        <v>21</v>
      </c>
      <c r="M60" s="234">
        <f>G60*(1+L60/100)</f>
        <v>0</v>
      </c>
      <c r="N60" s="222">
        <v>5.1000000000000004E-3</v>
      </c>
      <c r="O60" s="222">
        <f>ROUND(E60*N60,5)</f>
        <v>0.36146</v>
      </c>
      <c r="P60" s="222">
        <v>0</v>
      </c>
      <c r="Q60" s="222">
        <f>ROUND(E60*P60,5)</f>
        <v>0</v>
      </c>
      <c r="R60" s="222"/>
      <c r="S60" s="222"/>
      <c r="T60" s="223">
        <v>0</v>
      </c>
      <c r="U60" s="222">
        <f>ROUND(E60*T60,2)</f>
        <v>0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168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3"/>
      <c r="B61" s="219"/>
      <c r="C61" s="267" t="s">
        <v>159</v>
      </c>
      <c r="D61" s="224"/>
      <c r="E61" s="230">
        <v>24.5</v>
      </c>
      <c r="F61" s="234"/>
      <c r="G61" s="234"/>
      <c r="H61" s="234"/>
      <c r="I61" s="234"/>
      <c r="J61" s="234"/>
      <c r="K61" s="234"/>
      <c r="L61" s="234"/>
      <c r="M61" s="234"/>
      <c r="N61" s="222"/>
      <c r="O61" s="222"/>
      <c r="P61" s="222"/>
      <c r="Q61" s="222"/>
      <c r="R61" s="222"/>
      <c r="S61" s="222"/>
      <c r="T61" s="223"/>
      <c r="U61" s="222"/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102</v>
      </c>
      <c r="AF61" s="212"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3"/>
      <c r="B62" s="219"/>
      <c r="C62" s="267" t="s">
        <v>169</v>
      </c>
      <c r="D62" s="224"/>
      <c r="E62" s="230">
        <v>43</v>
      </c>
      <c r="F62" s="234"/>
      <c r="G62" s="234"/>
      <c r="H62" s="234"/>
      <c r="I62" s="234"/>
      <c r="J62" s="234"/>
      <c r="K62" s="234"/>
      <c r="L62" s="234"/>
      <c r="M62" s="234"/>
      <c r="N62" s="222"/>
      <c r="O62" s="222"/>
      <c r="P62" s="222"/>
      <c r="Q62" s="222"/>
      <c r="R62" s="222"/>
      <c r="S62" s="222"/>
      <c r="T62" s="223"/>
      <c r="U62" s="222"/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102</v>
      </c>
      <c r="AF62" s="212">
        <v>0</v>
      </c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3"/>
      <c r="B63" s="219"/>
      <c r="C63" s="269" t="s">
        <v>170</v>
      </c>
      <c r="D63" s="228"/>
      <c r="E63" s="232">
        <v>3.375</v>
      </c>
      <c r="F63" s="234"/>
      <c r="G63" s="234"/>
      <c r="H63" s="234"/>
      <c r="I63" s="234"/>
      <c r="J63" s="234"/>
      <c r="K63" s="234"/>
      <c r="L63" s="234"/>
      <c r="M63" s="234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102</v>
      </c>
      <c r="AF63" s="212">
        <v>4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22.5" outlineLevel="1" x14ac:dyDescent="0.2">
      <c r="A64" s="213">
        <v>21</v>
      </c>
      <c r="B64" s="219" t="s">
        <v>171</v>
      </c>
      <c r="C64" s="266" t="s">
        <v>172</v>
      </c>
      <c r="D64" s="221" t="s">
        <v>167</v>
      </c>
      <c r="E64" s="229">
        <v>22.68</v>
      </c>
      <c r="F64" s="233"/>
      <c r="G64" s="234">
        <f>ROUND(E64*F64,2)</f>
        <v>0</v>
      </c>
      <c r="H64" s="233"/>
      <c r="I64" s="234">
        <f>ROUND(E64*H64,2)</f>
        <v>0</v>
      </c>
      <c r="J64" s="233"/>
      <c r="K64" s="234">
        <f>ROUND(E64*J64,2)</f>
        <v>0</v>
      </c>
      <c r="L64" s="234">
        <v>21</v>
      </c>
      <c r="M64" s="234">
        <f>G64*(1+L64/100)</f>
        <v>0</v>
      </c>
      <c r="N64" s="222">
        <v>7.1000000000000004E-3</v>
      </c>
      <c r="O64" s="222">
        <f>ROUND(E64*N64,5)</f>
        <v>0.16103000000000001</v>
      </c>
      <c r="P64" s="222">
        <v>0</v>
      </c>
      <c r="Q64" s="222">
        <f>ROUND(E64*P64,5)</f>
        <v>0</v>
      </c>
      <c r="R64" s="222"/>
      <c r="S64" s="222"/>
      <c r="T64" s="223">
        <v>0</v>
      </c>
      <c r="U64" s="222">
        <f>ROUND(E64*T64,2)</f>
        <v>0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168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3"/>
      <c r="B65" s="219"/>
      <c r="C65" s="267" t="s">
        <v>173</v>
      </c>
      <c r="D65" s="224"/>
      <c r="E65" s="230">
        <v>21.6</v>
      </c>
      <c r="F65" s="234"/>
      <c r="G65" s="234"/>
      <c r="H65" s="234"/>
      <c r="I65" s="234"/>
      <c r="J65" s="234"/>
      <c r="K65" s="234"/>
      <c r="L65" s="234"/>
      <c r="M65" s="234"/>
      <c r="N65" s="222"/>
      <c r="O65" s="222"/>
      <c r="P65" s="222"/>
      <c r="Q65" s="222"/>
      <c r="R65" s="222"/>
      <c r="S65" s="222"/>
      <c r="T65" s="223"/>
      <c r="U65" s="222"/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102</v>
      </c>
      <c r="AF65" s="212">
        <v>0</v>
      </c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3"/>
      <c r="B66" s="219"/>
      <c r="C66" s="269" t="s">
        <v>170</v>
      </c>
      <c r="D66" s="228"/>
      <c r="E66" s="232">
        <v>1.08</v>
      </c>
      <c r="F66" s="234"/>
      <c r="G66" s="234"/>
      <c r="H66" s="234"/>
      <c r="I66" s="234"/>
      <c r="J66" s="234"/>
      <c r="K66" s="234"/>
      <c r="L66" s="234"/>
      <c r="M66" s="234"/>
      <c r="N66" s="222"/>
      <c r="O66" s="222"/>
      <c r="P66" s="222"/>
      <c r="Q66" s="222"/>
      <c r="R66" s="222"/>
      <c r="S66" s="222"/>
      <c r="T66" s="223"/>
      <c r="U66" s="222"/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102</v>
      </c>
      <c r="AF66" s="212">
        <v>4</v>
      </c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 x14ac:dyDescent="0.2">
      <c r="A67" s="213">
        <v>22</v>
      </c>
      <c r="B67" s="219" t="s">
        <v>174</v>
      </c>
      <c r="C67" s="266" t="s">
        <v>175</v>
      </c>
      <c r="D67" s="221" t="s">
        <v>167</v>
      </c>
      <c r="E67" s="229">
        <v>86.414999999999992</v>
      </c>
      <c r="F67" s="233"/>
      <c r="G67" s="234">
        <f>ROUND(E67*F67,2)</f>
        <v>0</v>
      </c>
      <c r="H67" s="233"/>
      <c r="I67" s="234">
        <f>ROUND(E67*H67,2)</f>
        <v>0</v>
      </c>
      <c r="J67" s="233"/>
      <c r="K67" s="234">
        <f>ROUND(E67*J67,2)</f>
        <v>0</v>
      </c>
      <c r="L67" s="234">
        <v>21</v>
      </c>
      <c r="M67" s="234">
        <f>G67*(1+L67/100)</f>
        <v>0</v>
      </c>
      <c r="N67" s="222">
        <v>1.0200000000000001E-2</v>
      </c>
      <c r="O67" s="222">
        <f>ROUND(E67*N67,5)</f>
        <v>0.88143000000000005</v>
      </c>
      <c r="P67" s="222">
        <v>0</v>
      </c>
      <c r="Q67" s="222">
        <f>ROUND(E67*P67,5)</f>
        <v>0</v>
      </c>
      <c r="R67" s="222"/>
      <c r="S67" s="222"/>
      <c r="T67" s="223">
        <v>0</v>
      </c>
      <c r="U67" s="222">
        <f>ROUND(E67*T67,2)</f>
        <v>0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168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3"/>
      <c r="B68" s="219"/>
      <c r="C68" s="267" t="s">
        <v>163</v>
      </c>
      <c r="D68" s="224"/>
      <c r="E68" s="230">
        <v>28.2</v>
      </c>
      <c r="F68" s="234"/>
      <c r="G68" s="234"/>
      <c r="H68" s="234"/>
      <c r="I68" s="234"/>
      <c r="J68" s="234"/>
      <c r="K68" s="234"/>
      <c r="L68" s="234"/>
      <c r="M68" s="234"/>
      <c r="N68" s="222"/>
      <c r="O68" s="222"/>
      <c r="P68" s="222"/>
      <c r="Q68" s="222"/>
      <c r="R68" s="222"/>
      <c r="S68" s="222"/>
      <c r="T68" s="223"/>
      <c r="U68" s="222"/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102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3"/>
      <c r="B69" s="219"/>
      <c r="C69" s="267" t="s">
        <v>164</v>
      </c>
      <c r="D69" s="224"/>
      <c r="E69" s="230">
        <v>54.1</v>
      </c>
      <c r="F69" s="234"/>
      <c r="G69" s="234"/>
      <c r="H69" s="234"/>
      <c r="I69" s="234"/>
      <c r="J69" s="234"/>
      <c r="K69" s="234"/>
      <c r="L69" s="234"/>
      <c r="M69" s="234"/>
      <c r="N69" s="222"/>
      <c r="O69" s="222"/>
      <c r="P69" s="222"/>
      <c r="Q69" s="222"/>
      <c r="R69" s="222"/>
      <c r="S69" s="222"/>
      <c r="T69" s="223"/>
      <c r="U69" s="222"/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102</v>
      </c>
      <c r="AF69" s="212">
        <v>0</v>
      </c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3"/>
      <c r="B70" s="219"/>
      <c r="C70" s="269" t="s">
        <v>170</v>
      </c>
      <c r="D70" s="228"/>
      <c r="E70" s="232">
        <v>4.1150000000000002</v>
      </c>
      <c r="F70" s="234"/>
      <c r="G70" s="234"/>
      <c r="H70" s="234"/>
      <c r="I70" s="234"/>
      <c r="J70" s="234"/>
      <c r="K70" s="234"/>
      <c r="L70" s="234"/>
      <c r="M70" s="234"/>
      <c r="N70" s="222"/>
      <c r="O70" s="222"/>
      <c r="P70" s="222"/>
      <c r="Q70" s="222"/>
      <c r="R70" s="222"/>
      <c r="S70" s="222"/>
      <c r="T70" s="223"/>
      <c r="U70" s="222"/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102</v>
      </c>
      <c r="AF70" s="212">
        <v>4</v>
      </c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3">
        <v>23</v>
      </c>
      <c r="B71" s="219" t="s">
        <v>176</v>
      </c>
      <c r="C71" s="266" t="s">
        <v>177</v>
      </c>
      <c r="D71" s="221" t="s">
        <v>140</v>
      </c>
      <c r="E71" s="229">
        <v>89.1</v>
      </c>
      <c r="F71" s="233"/>
      <c r="G71" s="234">
        <f>ROUND(E71*F71,2)</f>
        <v>0</v>
      </c>
      <c r="H71" s="233"/>
      <c r="I71" s="234">
        <f>ROUND(E71*H71,2)</f>
        <v>0</v>
      </c>
      <c r="J71" s="233"/>
      <c r="K71" s="234">
        <f>ROUND(E71*J71,2)</f>
        <v>0</v>
      </c>
      <c r="L71" s="234">
        <v>21</v>
      </c>
      <c r="M71" s="234">
        <f>G71*(1+L71/100)</f>
        <v>0</v>
      </c>
      <c r="N71" s="222">
        <v>0</v>
      </c>
      <c r="O71" s="222">
        <f>ROUND(E71*N71,5)</f>
        <v>0</v>
      </c>
      <c r="P71" s="222">
        <v>0</v>
      </c>
      <c r="Q71" s="222">
        <f>ROUND(E71*P71,5)</f>
        <v>0</v>
      </c>
      <c r="R71" s="222"/>
      <c r="S71" s="222"/>
      <c r="T71" s="223">
        <v>5.8999999999999997E-2</v>
      </c>
      <c r="U71" s="222">
        <f>ROUND(E71*T71,2)</f>
        <v>5.26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100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3">
        <v>24</v>
      </c>
      <c r="B72" s="219" t="s">
        <v>178</v>
      </c>
      <c r="C72" s="266" t="s">
        <v>179</v>
      </c>
      <c r="D72" s="221" t="s">
        <v>140</v>
      </c>
      <c r="E72" s="229">
        <v>82.3</v>
      </c>
      <c r="F72" s="233"/>
      <c r="G72" s="234">
        <f>ROUND(E72*F72,2)</f>
        <v>0</v>
      </c>
      <c r="H72" s="233"/>
      <c r="I72" s="234">
        <f>ROUND(E72*H72,2)</f>
        <v>0</v>
      </c>
      <c r="J72" s="233"/>
      <c r="K72" s="234">
        <f>ROUND(E72*J72,2)</f>
        <v>0</v>
      </c>
      <c r="L72" s="234">
        <v>21</v>
      </c>
      <c r="M72" s="234">
        <f>G72*(1+L72/100)</f>
        <v>0</v>
      </c>
      <c r="N72" s="222">
        <v>0</v>
      </c>
      <c r="O72" s="222">
        <f>ROUND(E72*N72,5)</f>
        <v>0</v>
      </c>
      <c r="P72" s="222">
        <v>0</v>
      </c>
      <c r="Q72" s="222">
        <f>ROUND(E72*P72,5)</f>
        <v>0</v>
      </c>
      <c r="R72" s="222"/>
      <c r="S72" s="222"/>
      <c r="T72" s="223">
        <v>7.9000000000000001E-2</v>
      </c>
      <c r="U72" s="222">
        <f>ROUND(E72*T72,2)</f>
        <v>6.5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100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3">
        <v>25</v>
      </c>
      <c r="B73" s="219" t="s">
        <v>180</v>
      </c>
      <c r="C73" s="266" t="s">
        <v>181</v>
      </c>
      <c r="D73" s="221" t="s">
        <v>182</v>
      </c>
      <c r="E73" s="229">
        <v>3</v>
      </c>
      <c r="F73" s="233"/>
      <c r="G73" s="234">
        <f>ROUND(E73*F73,2)</f>
        <v>0</v>
      </c>
      <c r="H73" s="233"/>
      <c r="I73" s="234">
        <f>ROUND(E73*H73,2)</f>
        <v>0</v>
      </c>
      <c r="J73" s="233"/>
      <c r="K73" s="234">
        <f>ROUND(E73*J73,2)</f>
        <v>0</v>
      </c>
      <c r="L73" s="234">
        <v>21</v>
      </c>
      <c r="M73" s="234">
        <f>G73*(1+L73/100)</f>
        <v>0</v>
      </c>
      <c r="N73" s="222">
        <v>1.7000000000000001E-4</v>
      </c>
      <c r="O73" s="222">
        <f>ROUND(E73*N73,5)</f>
        <v>5.1000000000000004E-4</v>
      </c>
      <c r="P73" s="222">
        <v>0</v>
      </c>
      <c r="Q73" s="222">
        <f>ROUND(E73*P73,5)</f>
        <v>0</v>
      </c>
      <c r="R73" s="222"/>
      <c r="S73" s="222"/>
      <c r="T73" s="223">
        <v>7.1</v>
      </c>
      <c r="U73" s="222">
        <f>ROUND(E73*T73,2)</f>
        <v>21.3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100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3"/>
      <c r="B74" s="219"/>
      <c r="C74" s="267" t="s">
        <v>183</v>
      </c>
      <c r="D74" s="224"/>
      <c r="E74" s="230">
        <v>3</v>
      </c>
      <c r="F74" s="234"/>
      <c r="G74" s="234"/>
      <c r="H74" s="234"/>
      <c r="I74" s="234"/>
      <c r="J74" s="234"/>
      <c r="K74" s="234"/>
      <c r="L74" s="234"/>
      <c r="M74" s="234"/>
      <c r="N74" s="222"/>
      <c r="O74" s="222"/>
      <c r="P74" s="222"/>
      <c r="Q74" s="222"/>
      <c r="R74" s="222"/>
      <c r="S74" s="222"/>
      <c r="T74" s="223"/>
      <c r="U74" s="222"/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102</v>
      </c>
      <c r="AF74" s="212">
        <v>0</v>
      </c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3">
        <v>26</v>
      </c>
      <c r="B75" s="219" t="s">
        <v>184</v>
      </c>
      <c r="C75" s="266" t="s">
        <v>185</v>
      </c>
      <c r="D75" s="221" t="s">
        <v>140</v>
      </c>
      <c r="E75" s="229">
        <v>171.39999999999998</v>
      </c>
      <c r="F75" s="233"/>
      <c r="G75" s="234">
        <f>ROUND(E75*F75,2)</f>
        <v>0</v>
      </c>
      <c r="H75" s="233"/>
      <c r="I75" s="234">
        <f>ROUND(E75*H75,2)</f>
        <v>0</v>
      </c>
      <c r="J75" s="233"/>
      <c r="K75" s="234">
        <f>ROUND(E75*J75,2)</f>
        <v>0</v>
      </c>
      <c r="L75" s="234">
        <v>21</v>
      </c>
      <c r="M75" s="234">
        <f>G75*(1+L75/100)</f>
        <v>0</v>
      </c>
      <c r="N75" s="222">
        <v>0</v>
      </c>
      <c r="O75" s="222">
        <f>ROUND(E75*N75,5)</f>
        <v>0</v>
      </c>
      <c r="P75" s="222">
        <v>0</v>
      </c>
      <c r="Q75" s="222">
        <f>ROUND(E75*P75,5)</f>
        <v>0</v>
      </c>
      <c r="R75" s="222"/>
      <c r="S75" s="222"/>
      <c r="T75" s="223">
        <v>0.06</v>
      </c>
      <c r="U75" s="222">
        <f>ROUND(E75*T75,2)</f>
        <v>10.28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100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3"/>
      <c r="B76" s="219"/>
      <c r="C76" s="267" t="s">
        <v>186</v>
      </c>
      <c r="D76" s="224"/>
      <c r="E76" s="230">
        <v>171.4</v>
      </c>
      <c r="F76" s="234"/>
      <c r="G76" s="234"/>
      <c r="H76" s="234"/>
      <c r="I76" s="234"/>
      <c r="J76" s="234"/>
      <c r="K76" s="234"/>
      <c r="L76" s="234"/>
      <c r="M76" s="234"/>
      <c r="N76" s="222"/>
      <c r="O76" s="222"/>
      <c r="P76" s="222"/>
      <c r="Q76" s="222"/>
      <c r="R76" s="222"/>
      <c r="S76" s="222"/>
      <c r="T76" s="223"/>
      <c r="U76" s="222"/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102</v>
      </c>
      <c r="AF76" s="212">
        <v>0</v>
      </c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22.5" outlineLevel="1" x14ac:dyDescent="0.2">
      <c r="A77" s="213">
        <v>27</v>
      </c>
      <c r="B77" s="219" t="s">
        <v>187</v>
      </c>
      <c r="C77" s="266" t="s">
        <v>188</v>
      </c>
      <c r="D77" s="221" t="s">
        <v>167</v>
      </c>
      <c r="E77" s="229">
        <v>4</v>
      </c>
      <c r="F77" s="233"/>
      <c r="G77" s="234">
        <f>ROUND(E77*F77,2)</f>
        <v>0</v>
      </c>
      <c r="H77" s="233"/>
      <c r="I77" s="234">
        <f>ROUND(E77*H77,2)</f>
        <v>0</v>
      </c>
      <c r="J77" s="233"/>
      <c r="K77" s="234">
        <f>ROUND(E77*J77,2)</f>
        <v>0</v>
      </c>
      <c r="L77" s="234">
        <v>21</v>
      </c>
      <c r="M77" s="234">
        <f>G77*(1+L77/100)</f>
        <v>0</v>
      </c>
      <c r="N77" s="222">
        <v>1.0000000000000001E-5</v>
      </c>
      <c r="O77" s="222">
        <f>ROUND(E77*N77,5)</f>
        <v>4.0000000000000003E-5</v>
      </c>
      <c r="P77" s="222">
        <v>0</v>
      </c>
      <c r="Q77" s="222">
        <f>ROUND(E77*P77,5)</f>
        <v>0</v>
      </c>
      <c r="R77" s="222"/>
      <c r="S77" s="222"/>
      <c r="T77" s="223">
        <v>0.17599999999999999</v>
      </c>
      <c r="U77" s="222">
        <f>ROUND(E77*T77,2)</f>
        <v>0.7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100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3"/>
      <c r="B78" s="219"/>
      <c r="C78" s="267" t="s">
        <v>60</v>
      </c>
      <c r="D78" s="224"/>
      <c r="E78" s="230">
        <v>4</v>
      </c>
      <c r="F78" s="234"/>
      <c r="G78" s="234"/>
      <c r="H78" s="234"/>
      <c r="I78" s="234"/>
      <c r="J78" s="234"/>
      <c r="K78" s="234"/>
      <c r="L78" s="234"/>
      <c r="M78" s="234"/>
      <c r="N78" s="222"/>
      <c r="O78" s="222"/>
      <c r="P78" s="222"/>
      <c r="Q78" s="222"/>
      <c r="R78" s="222"/>
      <c r="S78" s="222"/>
      <c r="T78" s="223"/>
      <c r="U78" s="222"/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102</v>
      </c>
      <c r="AF78" s="212">
        <v>0</v>
      </c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3">
        <v>28</v>
      </c>
      <c r="B79" s="219" t="s">
        <v>189</v>
      </c>
      <c r="C79" s="266" t="s">
        <v>190</v>
      </c>
      <c r="D79" s="221" t="s">
        <v>167</v>
      </c>
      <c r="E79" s="229">
        <v>4</v>
      </c>
      <c r="F79" s="233"/>
      <c r="G79" s="234">
        <f>ROUND(E79*F79,2)</f>
        <v>0</v>
      </c>
      <c r="H79" s="233"/>
      <c r="I79" s="234">
        <f>ROUND(E79*H79,2)</f>
        <v>0</v>
      </c>
      <c r="J79" s="233"/>
      <c r="K79" s="234">
        <f>ROUND(E79*J79,2)</f>
        <v>0</v>
      </c>
      <c r="L79" s="234">
        <v>21</v>
      </c>
      <c r="M79" s="234">
        <f>G79*(1+L79/100)</f>
        <v>0</v>
      </c>
      <c r="N79" s="222">
        <v>6.6E-4</v>
      </c>
      <c r="O79" s="222">
        <f>ROUND(E79*N79,5)</f>
        <v>2.64E-3</v>
      </c>
      <c r="P79" s="222">
        <v>0</v>
      </c>
      <c r="Q79" s="222">
        <f>ROUND(E79*P79,5)</f>
        <v>0</v>
      </c>
      <c r="R79" s="222"/>
      <c r="S79" s="222"/>
      <c r="T79" s="223">
        <v>0</v>
      </c>
      <c r="U79" s="222">
        <f>ROUND(E79*T79,2)</f>
        <v>0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168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3"/>
      <c r="B80" s="219"/>
      <c r="C80" s="267" t="s">
        <v>191</v>
      </c>
      <c r="D80" s="224"/>
      <c r="E80" s="230">
        <v>4</v>
      </c>
      <c r="F80" s="234"/>
      <c r="G80" s="234"/>
      <c r="H80" s="234"/>
      <c r="I80" s="234"/>
      <c r="J80" s="234"/>
      <c r="K80" s="234"/>
      <c r="L80" s="234"/>
      <c r="M80" s="234"/>
      <c r="N80" s="222"/>
      <c r="O80" s="222"/>
      <c r="P80" s="222"/>
      <c r="Q80" s="222"/>
      <c r="R80" s="222"/>
      <c r="S80" s="222"/>
      <c r="T80" s="223"/>
      <c r="U80" s="222"/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102</v>
      </c>
      <c r="AF80" s="212">
        <v>0</v>
      </c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3">
        <v>29</v>
      </c>
      <c r="B81" s="219" t="s">
        <v>192</v>
      </c>
      <c r="C81" s="266" t="s">
        <v>193</v>
      </c>
      <c r="D81" s="221" t="s">
        <v>140</v>
      </c>
      <c r="E81" s="229">
        <v>171.39999999999998</v>
      </c>
      <c r="F81" s="233"/>
      <c r="G81" s="234">
        <f>ROUND(E81*F81,2)</f>
        <v>0</v>
      </c>
      <c r="H81" s="233"/>
      <c r="I81" s="234">
        <f>ROUND(E81*H81,2)</f>
        <v>0</v>
      </c>
      <c r="J81" s="233"/>
      <c r="K81" s="234">
        <f>ROUND(E81*J81,2)</f>
        <v>0</v>
      </c>
      <c r="L81" s="234">
        <v>21</v>
      </c>
      <c r="M81" s="234">
        <f>G81*(1+L81/100)</f>
        <v>0</v>
      </c>
      <c r="N81" s="222">
        <v>0</v>
      </c>
      <c r="O81" s="222">
        <f>ROUND(E81*N81,5)</f>
        <v>0</v>
      </c>
      <c r="P81" s="222">
        <v>0</v>
      </c>
      <c r="Q81" s="222">
        <f>ROUND(E81*P81,5)</f>
        <v>0</v>
      </c>
      <c r="R81" s="222"/>
      <c r="S81" s="222"/>
      <c r="T81" s="223">
        <v>2.5999999999999999E-2</v>
      </c>
      <c r="U81" s="222">
        <f>ROUND(E81*T81,2)</f>
        <v>4.46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100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3"/>
      <c r="B82" s="219"/>
      <c r="C82" s="267" t="s">
        <v>186</v>
      </c>
      <c r="D82" s="224"/>
      <c r="E82" s="230">
        <v>171.4</v>
      </c>
      <c r="F82" s="234"/>
      <c r="G82" s="234"/>
      <c r="H82" s="234"/>
      <c r="I82" s="234"/>
      <c r="J82" s="234"/>
      <c r="K82" s="234"/>
      <c r="L82" s="234"/>
      <c r="M82" s="234"/>
      <c r="N82" s="222"/>
      <c r="O82" s="222"/>
      <c r="P82" s="222"/>
      <c r="Q82" s="222"/>
      <c r="R82" s="222"/>
      <c r="S82" s="222"/>
      <c r="T82" s="223"/>
      <c r="U82" s="222"/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102</v>
      </c>
      <c r="AF82" s="212">
        <v>0</v>
      </c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3">
        <v>30</v>
      </c>
      <c r="B83" s="219" t="s">
        <v>194</v>
      </c>
      <c r="C83" s="266" t="s">
        <v>195</v>
      </c>
      <c r="D83" s="221" t="s">
        <v>167</v>
      </c>
      <c r="E83" s="229">
        <v>8</v>
      </c>
      <c r="F83" s="233"/>
      <c r="G83" s="234">
        <f>ROUND(E83*F83,2)</f>
        <v>0</v>
      </c>
      <c r="H83" s="233"/>
      <c r="I83" s="234">
        <f>ROUND(E83*H83,2)</f>
        <v>0</v>
      </c>
      <c r="J83" s="233"/>
      <c r="K83" s="234">
        <f>ROUND(E83*J83,2)</f>
        <v>0</v>
      </c>
      <c r="L83" s="234">
        <v>21</v>
      </c>
      <c r="M83" s="234">
        <f>G83*(1+L83/100)</f>
        <v>0</v>
      </c>
      <c r="N83" s="222">
        <v>2.4599999999999999E-3</v>
      </c>
      <c r="O83" s="222">
        <f>ROUND(E83*N83,5)</f>
        <v>1.968E-2</v>
      </c>
      <c r="P83" s="222">
        <v>0</v>
      </c>
      <c r="Q83" s="222">
        <f>ROUND(E83*P83,5)</f>
        <v>0</v>
      </c>
      <c r="R83" s="222"/>
      <c r="S83" s="222"/>
      <c r="T83" s="223">
        <v>0</v>
      </c>
      <c r="U83" s="222">
        <f>ROUND(E83*T83,2)</f>
        <v>0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100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3"/>
      <c r="B84" s="219"/>
      <c r="C84" s="267" t="s">
        <v>62</v>
      </c>
      <c r="D84" s="224"/>
      <c r="E84" s="230">
        <v>8</v>
      </c>
      <c r="F84" s="234"/>
      <c r="G84" s="234"/>
      <c r="H84" s="234"/>
      <c r="I84" s="234"/>
      <c r="J84" s="234"/>
      <c r="K84" s="234"/>
      <c r="L84" s="234"/>
      <c r="M84" s="234"/>
      <c r="N84" s="222"/>
      <c r="O84" s="222"/>
      <c r="P84" s="222"/>
      <c r="Q84" s="222"/>
      <c r="R84" s="222"/>
      <c r="S84" s="222"/>
      <c r="T84" s="223"/>
      <c r="U84" s="222"/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102</v>
      </c>
      <c r="AF84" s="212">
        <v>0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3">
        <v>31</v>
      </c>
      <c r="B85" s="219" t="s">
        <v>196</v>
      </c>
      <c r="C85" s="266" t="s">
        <v>197</v>
      </c>
      <c r="D85" s="221" t="s">
        <v>167</v>
      </c>
      <c r="E85" s="229">
        <v>4</v>
      </c>
      <c r="F85" s="233"/>
      <c r="G85" s="234">
        <f>ROUND(E85*F85,2)</f>
        <v>0</v>
      </c>
      <c r="H85" s="233"/>
      <c r="I85" s="234">
        <f>ROUND(E85*H85,2)</f>
        <v>0</v>
      </c>
      <c r="J85" s="233"/>
      <c r="K85" s="234">
        <f>ROUND(E85*J85,2)</f>
        <v>0</v>
      </c>
      <c r="L85" s="234">
        <v>21</v>
      </c>
      <c r="M85" s="234">
        <f>G85*(1+L85/100)</f>
        <v>0</v>
      </c>
      <c r="N85" s="222">
        <v>6.3600000000000002E-3</v>
      </c>
      <c r="O85" s="222">
        <f>ROUND(E85*N85,5)</f>
        <v>2.5440000000000001E-2</v>
      </c>
      <c r="P85" s="222">
        <v>0</v>
      </c>
      <c r="Q85" s="222">
        <f>ROUND(E85*P85,5)</f>
        <v>0</v>
      </c>
      <c r="R85" s="222"/>
      <c r="S85" s="222"/>
      <c r="T85" s="223">
        <v>0</v>
      </c>
      <c r="U85" s="222">
        <f>ROUND(E85*T85,2)</f>
        <v>0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100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3"/>
      <c r="B86" s="219"/>
      <c r="C86" s="267" t="s">
        <v>191</v>
      </c>
      <c r="D86" s="224"/>
      <c r="E86" s="230">
        <v>4</v>
      </c>
      <c r="F86" s="234"/>
      <c r="G86" s="234"/>
      <c r="H86" s="234"/>
      <c r="I86" s="234"/>
      <c r="J86" s="234"/>
      <c r="K86" s="234"/>
      <c r="L86" s="234"/>
      <c r="M86" s="234"/>
      <c r="N86" s="222"/>
      <c r="O86" s="222"/>
      <c r="P86" s="222"/>
      <c r="Q86" s="222"/>
      <c r="R86" s="222"/>
      <c r="S86" s="222"/>
      <c r="T86" s="223"/>
      <c r="U86" s="222"/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102</v>
      </c>
      <c r="AF86" s="212">
        <v>0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ht="22.5" outlineLevel="1" x14ac:dyDescent="0.2">
      <c r="A87" s="213">
        <v>32</v>
      </c>
      <c r="B87" s="219" t="s">
        <v>198</v>
      </c>
      <c r="C87" s="266" t="s">
        <v>199</v>
      </c>
      <c r="D87" s="221" t="s">
        <v>167</v>
      </c>
      <c r="E87" s="229">
        <v>1</v>
      </c>
      <c r="F87" s="233"/>
      <c r="G87" s="234">
        <f>ROUND(E87*F87,2)</f>
        <v>0</v>
      </c>
      <c r="H87" s="233"/>
      <c r="I87" s="234">
        <f>ROUND(E87*H87,2)</f>
        <v>0</v>
      </c>
      <c r="J87" s="233"/>
      <c r="K87" s="234">
        <f>ROUND(E87*J87,2)</f>
        <v>0</v>
      </c>
      <c r="L87" s="234">
        <v>21</v>
      </c>
      <c r="M87" s="234">
        <f>G87*(1+L87/100)</f>
        <v>0</v>
      </c>
      <c r="N87" s="222">
        <v>0.80554000000000003</v>
      </c>
      <c r="O87" s="222">
        <f>ROUND(E87*N87,5)</f>
        <v>0.80554000000000003</v>
      </c>
      <c r="P87" s="222">
        <v>0</v>
      </c>
      <c r="Q87" s="222">
        <f>ROUND(E87*P87,5)</f>
        <v>0</v>
      </c>
      <c r="R87" s="222"/>
      <c r="S87" s="222"/>
      <c r="T87" s="223">
        <v>5.4726499999999998</v>
      </c>
      <c r="U87" s="222">
        <f>ROUND(E87*T87,2)</f>
        <v>5.47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100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3"/>
      <c r="B88" s="219"/>
      <c r="C88" s="267" t="s">
        <v>58</v>
      </c>
      <c r="D88" s="224"/>
      <c r="E88" s="230">
        <v>1</v>
      </c>
      <c r="F88" s="234"/>
      <c r="G88" s="234"/>
      <c r="H88" s="234"/>
      <c r="I88" s="234"/>
      <c r="J88" s="234"/>
      <c r="K88" s="234"/>
      <c r="L88" s="234"/>
      <c r="M88" s="234"/>
      <c r="N88" s="222"/>
      <c r="O88" s="222"/>
      <c r="P88" s="222"/>
      <c r="Q88" s="222"/>
      <c r="R88" s="222"/>
      <c r="S88" s="222"/>
      <c r="T88" s="223"/>
      <c r="U88" s="222"/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102</v>
      </c>
      <c r="AF88" s="212">
        <v>0</v>
      </c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ht="22.5" outlineLevel="1" x14ac:dyDescent="0.2">
      <c r="A89" s="213">
        <v>33</v>
      </c>
      <c r="B89" s="219" t="s">
        <v>200</v>
      </c>
      <c r="C89" s="266" t="s">
        <v>201</v>
      </c>
      <c r="D89" s="221" t="s">
        <v>167</v>
      </c>
      <c r="E89" s="229">
        <v>7</v>
      </c>
      <c r="F89" s="233"/>
      <c r="G89" s="234">
        <f>ROUND(E89*F89,2)</f>
        <v>0</v>
      </c>
      <c r="H89" s="233"/>
      <c r="I89" s="234">
        <f>ROUND(E89*H89,2)</f>
        <v>0</v>
      </c>
      <c r="J89" s="233"/>
      <c r="K89" s="234">
        <f>ROUND(E89*J89,2)</f>
        <v>0</v>
      </c>
      <c r="L89" s="234">
        <v>21</v>
      </c>
      <c r="M89" s="234">
        <f>G89*(1+L89/100)</f>
        <v>0</v>
      </c>
      <c r="N89" s="222">
        <v>3.3860100000000002</v>
      </c>
      <c r="O89" s="222">
        <f>ROUND(E89*N89,5)</f>
        <v>23.702069999999999</v>
      </c>
      <c r="P89" s="222">
        <v>0</v>
      </c>
      <c r="Q89" s="222">
        <f>ROUND(E89*P89,5)</f>
        <v>0</v>
      </c>
      <c r="R89" s="222"/>
      <c r="S89" s="222"/>
      <c r="T89" s="223">
        <v>5.6498600000000003</v>
      </c>
      <c r="U89" s="222">
        <f>ROUND(E89*T89,2)</f>
        <v>39.549999999999997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202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3"/>
      <c r="B90" s="219"/>
      <c r="C90" s="267" t="s">
        <v>203</v>
      </c>
      <c r="D90" s="224"/>
      <c r="E90" s="230">
        <v>7</v>
      </c>
      <c r="F90" s="234"/>
      <c r="G90" s="234"/>
      <c r="H90" s="234"/>
      <c r="I90" s="234"/>
      <c r="J90" s="234"/>
      <c r="K90" s="234"/>
      <c r="L90" s="234"/>
      <c r="M90" s="234"/>
      <c r="N90" s="222"/>
      <c r="O90" s="222"/>
      <c r="P90" s="222"/>
      <c r="Q90" s="222"/>
      <c r="R90" s="222"/>
      <c r="S90" s="222"/>
      <c r="T90" s="223"/>
      <c r="U90" s="222"/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102</v>
      </c>
      <c r="AF90" s="212">
        <v>0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22.5" outlineLevel="1" x14ac:dyDescent="0.2">
      <c r="A91" s="213">
        <v>34</v>
      </c>
      <c r="B91" s="219" t="s">
        <v>204</v>
      </c>
      <c r="C91" s="266" t="s">
        <v>205</v>
      </c>
      <c r="D91" s="221" t="s">
        <v>167</v>
      </c>
      <c r="E91" s="229">
        <v>4</v>
      </c>
      <c r="F91" s="233"/>
      <c r="G91" s="234">
        <f>ROUND(E91*F91,2)</f>
        <v>0</v>
      </c>
      <c r="H91" s="233"/>
      <c r="I91" s="234">
        <f>ROUND(E91*H91,2)</f>
        <v>0</v>
      </c>
      <c r="J91" s="233"/>
      <c r="K91" s="234">
        <f>ROUND(E91*J91,2)</f>
        <v>0</v>
      </c>
      <c r="L91" s="234">
        <v>21</v>
      </c>
      <c r="M91" s="234">
        <f>G91*(1+L91/100)</f>
        <v>0</v>
      </c>
      <c r="N91" s="222">
        <v>3.4470100000000001</v>
      </c>
      <c r="O91" s="222">
        <f>ROUND(E91*N91,5)</f>
        <v>13.788040000000001</v>
      </c>
      <c r="P91" s="222">
        <v>0</v>
      </c>
      <c r="Q91" s="222">
        <f>ROUND(E91*P91,5)</f>
        <v>0</v>
      </c>
      <c r="R91" s="222"/>
      <c r="S91" s="222"/>
      <c r="T91" s="223">
        <v>6.2570300000000003</v>
      </c>
      <c r="U91" s="222">
        <f>ROUND(E91*T91,2)</f>
        <v>25.03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202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3"/>
      <c r="B92" s="219"/>
      <c r="C92" s="267" t="s">
        <v>206</v>
      </c>
      <c r="D92" s="224"/>
      <c r="E92" s="230">
        <v>4</v>
      </c>
      <c r="F92" s="234"/>
      <c r="G92" s="234"/>
      <c r="H92" s="234"/>
      <c r="I92" s="234"/>
      <c r="J92" s="234"/>
      <c r="K92" s="234"/>
      <c r="L92" s="234"/>
      <c r="M92" s="234"/>
      <c r="N92" s="222"/>
      <c r="O92" s="222"/>
      <c r="P92" s="222"/>
      <c r="Q92" s="222"/>
      <c r="R92" s="222"/>
      <c r="S92" s="222"/>
      <c r="T92" s="223"/>
      <c r="U92" s="222"/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102</v>
      </c>
      <c r="AF92" s="212">
        <v>0</v>
      </c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ht="22.5" outlineLevel="1" x14ac:dyDescent="0.2">
      <c r="A93" s="213">
        <v>35</v>
      </c>
      <c r="B93" s="219" t="s">
        <v>207</v>
      </c>
      <c r="C93" s="266" t="s">
        <v>208</v>
      </c>
      <c r="D93" s="221" t="s">
        <v>140</v>
      </c>
      <c r="E93" s="229">
        <v>50.7</v>
      </c>
      <c r="F93" s="233"/>
      <c r="G93" s="234">
        <f>ROUND(E93*F93,2)</f>
        <v>0</v>
      </c>
      <c r="H93" s="233"/>
      <c r="I93" s="234">
        <f>ROUND(E93*H93,2)</f>
        <v>0</v>
      </c>
      <c r="J93" s="233"/>
      <c r="K93" s="234">
        <f>ROUND(E93*J93,2)</f>
        <v>0</v>
      </c>
      <c r="L93" s="234">
        <v>21</v>
      </c>
      <c r="M93" s="234">
        <f>G93*(1+L93/100)</f>
        <v>0</v>
      </c>
      <c r="N93" s="222">
        <v>0.87638000000000005</v>
      </c>
      <c r="O93" s="222">
        <f>ROUND(E93*N93,5)</f>
        <v>44.432470000000002</v>
      </c>
      <c r="P93" s="222">
        <v>1.21</v>
      </c>
      <c r="Q93" s="222">
        <f>ROUND(E93*P93,5)</f>
        <v>61.347000000000001</v>
      </c>
      <c r="R93" s="222"/>
      <c r="S93" s="222"/>
      <c r="T93" s="223">
        <v>2.1840899999999999</v>
      </c>
      <c r="U93" s="222">
        <f>ROUND(E93*T93,2)</f>
        <v>110.73</v>
      </c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202</v>
      </c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3"/>
      <c r="B94" s="219"/>
      <c r="C94" s="267" t="s">
        <v>209</v>
      </c>
      <c r="D94" s="224"/>
      <c r="E94" s="230">
        <v>50.7</v>
      </c>
      <c r="F94" s="234"/>
      <c r="G94" s="234"/>
      <c r="H94" s="234"/>
      <c r="I94" s="234"/>
      <c r="J94" s="234"/>
      <c r="K94" s="234"/>
      <c r="L94" s="234"/>
      <c r="M94" s="234"/>
      <c r="N94" s="222"/>
      <c r="O94" s="222"/>
      <c r="P94" s="222"/>
      <c r="Q94" s="222"/>
      <c r="R94" s="222"/>
      <c r="S94" s="222"/>
      <c r="T94" s="223"/>
      <c r="U94" s="222"/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102</v>
      </c>
      <c r="AF94" s="212">
        <v>0</v>
      </c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x14ac:dyDescent="0.2">
      <c r="A95" s="214" t="s">
        <v>95</v>
      </c>
      <c r="B95" s="220" t="s">
        <v>64</v>
      </c>
      <c r="C95" s="268" t="s">
        <v>65</v>
      </c>
      <c r="D95" s="225"/>
      <c r="E95" s="231"/>
      <c r="F95" s="235"/>
      <c r="G95" s="235">
        <f>SUMIF(AE96:AE96,"&lt;&gt;NOR",G96:G96)</f>
        <v>0</v>
      </c>
      <c r="H95" s="235"/>
      <c r="I95" s="235">
        <f>SUM(I96:I96)</f>
        <v>0</v>
      </c>
      <c r="J95" s="235"/>
      <c r="K95" s="235">
        <f>SUM(K96:K96)</f>
        <v>0</v>
      </c>
      <c r="L95" s="235"/>
      <c r="M95" s="235">
        <f>SUM(M96:M96)</f>
        <v>0</v>
      </c>
      <c r="N95" s="226"/>
      <c r="O95" s="226">
        <f>SUM(O96:O96)</f>
        <v>0</v>
      </c>
      <c r="P95" s="226"/>
      <c r="Q95" s="226">
        <f>SUM(Q96:Q96)</f>
        <v>0</v>
      </c>
      <c r="R95" s="226"/>
      <c r="S95" s="226"/>
      <c r="T95" s="227"/>
      <c r="U95" s="226">
        <f>SUM(U96:U96)</f>
        <v>66.900000000000006</v>
      </c>
      <c r="AE95" t="s">
        <v>96</v>
      </c>
    </row>
    <row r="96" spans="1:60" outlineLevel="1" x14ac:dyDescent="0.2">
      <c r="A96" s="213">
        <v>36</v>
      </c>
      <c r="B96" s="219" t="s">
        <v>210</v>
      </c>
      <c r="C96" s="266" t="s">
        <v>211</v>
      </c>
      <c r="D96" s="221" t="s">
        <v>122</v>
      </c>
      <c r="E96" s="229">
        <v>316.32438000000002</v>
      </c>
      <c r="F96" s="233"/>
      <c r="G96" s="234">
        <f>ROUND(E96*F96,2)</f>
        <v>0</v>
      </c>
      <c r="H96" s="233"/>
      <c r="I96" s="234">
        <f>ROUND(E96*H96,2)</f>
        <v>0</v>
      </c>
      <c r="J96" s="233"/>
      <c r="K96" s="234">
        <f>ROUND(E96*J96,2)</f>
        <v>0</v>
      </c>
      <c r="L96" s="234">
        <v>21</v>
      </c>
      <c r="M96" s="234">
        <f>G96*(1+L96/100)</f>
        <v>0</v>
      </c>
      <c r="N96" s="222">
        <v>0</v>
      </c>
      <c r="O96" s="222">
        <f>ROUND(E96*N96,5)</f>
        <v>0</v>
      </c>
      <c r="P96" s="222">
        <v>0</v>
      </c>
      <c r="Q96" s="222">
        <f>ROUND(E96*P96,5)</f>
        <v>0</v>
      </c>
      <c r="R96" s="222"/>
      <c r="S96" s="222"/>
      <c r="T96" s="223">
        <v>0.21149999999999999</v>
      </c>
      <c r="U96" s="222">
        <f>ROUND(E96*T96,2)</f>
        <v>66.900000000000006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100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x14ac:dyDescent="0.2">
      <c r="A97" s="214" t="s">
        <v>95</v>
      </c>
      <c r="B97" s="220" t="s">
        <v>66</v>
      </c>
      <c r="C97" s="268" t="s">
        <v>67</v>
      </c>
      <c r="D97" s="225"/>
      <c r="E97" s="231"/>
      <c r="F97" s="235"/>
      <c r="G97" s="235">
        <f>SUMIF(AE98:AE100,"&lt;&gt;NOR",G98:G100)</f>
        <v>0</v>
      </c>
      <c r="H97" s="235"/>
      <c r="I97" s="235">
        <f>SUM(I98:I100)</f>
        <v>0</v>
      </c>
      <c r="J97" s="235"/>
      <c r="K97" s="235">
        <f>SUM(K98:K100)</f>
        <v>0</v>
      </c>
      <c r="L97" s="235"/>
      <c r="M97" s="235">
        <f>SUM(M98:M100)</f>
        <v>0</v>
      </c>
      <c r="N97" s="226"/>
      <c r="O97" s="226">
        <f>SUM(O98:O100)</f>
        <v>4.0399999999999998E-2</v>
      </c>
      <c r="P97" s="226"/>
      <c r="Q97" s="226">
        <f>SUM(Q98:Q100)</f>
        <v>0</v>
      </c>
      <c r="R97" s="226"/>
      <c r="S97" s="226"/>
      <c r="T97" s="227"/>
      <c r="U97" s="226">
        <f>SUM(U98:U100)</f>
        <v>1.3800000000000001</v>
      </c>
      <c r="AE97" t="s">
        <v>96</v>
      </c>
    </row>
    <row r="98" spans="1:60" outlineLevel="1" x14ac:dyDescent="0.2">
      <c r="A98" s="213">
        <v>37</v>
      </c>
      <c r="B98" s="219" t="s">
        <v>212</v>
      </c>
      <c r="C98" s="266" t="s">
        <v>213</v>
      </c>
      <c r="D98" s="221" t="s">
        <v>167</v>
      </c>
      <c r="E98" s="229">
        <v>2</v>
      </c>
      <c r="F98" s="233"/>
      <c r="G98" s="234">
        <f>ROUND(E98*F98,2)</f>
        <v>0</v>
      </c>
      <c r="H98" s="233"/>
      <c r="I98" s="234">
        <f>ROUND(E98*H98,2)</f>
        <v>0</v>
      </c>
      <c r="J98" s="233"/>
      <c r="K98" s="234">
        <f>ROUND(E98*J98,2)</f>
        <v>0</v>
      </c>
      <c r="L98" s="234">
        <v>21</v>
      </c>
      <c r="M98" s="234">
        <f>G98*(1+L98/100)</f>
        <v>0</v>
      </c>
      <c r="N98" s="222">
        <v>2.0199999999999999E-2</v>
      </c>
      <c r="O98" s="222">
        <f>ROUND(E98*N98,5)</f>
        <v>4.0399999999999998E-2</v>
      </c>
      <c r="P98" s="222">
        <v>0</v>
      </c>
      <c r="Q98" s="222">
        <f>ROUND(E98*P98,5)</f>
        <v>0</v>
      </c>
      <c r="R98" s="222"/>
      <c r="S98" s="222"/>
      <c r="T98" s="223">
        <v>0.66</v>
      </c>
      <c r="U98" s="222">
        <f>ROUND(E98*T98,2)</f>
        <v>1.32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100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3"/>
      <c r="B99" s="219"/>
      <c r="C99" s="267" t="s">
        <v>214</v>
      </c>
      <c r="D99" s="224"/>
      <c r="E99" s="230">
        <v>2</v>
      </c>
      <c r="F99" s="234"/>
      <c r="G99" s="234"/>
      <c r="H99" s="234"/>
      <c r="I99" s="234"/>
      <c r="J99" s="234"/>
      <c r="K99" s="234"/>
      <c r="L99" s="234"/>
      <c r="M99" s="234"/>
      <c r="N99" s="222"/>
      <c r="O99" s="222"/>
      <c r="P99" s="222"/>
      <c r="Q99" s="222"/>
      <c r="R99" s="222"/>
      <c r="S99" s="222"/>
      <c r="T99" s="223"/>
      <c r="U99" s="222"/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102</v>
      </c>
      <c r="AF99" s="212">
        <v>0</v>
      </c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3">
        <v>38</v>
      </c>
      <c r="B100" s="219" t="s">
        <v>215</v>
      </c>
      <c r="C100" s="266" t="s">
        <v>216</v>
      </c>
      <c r="D100" s="221" t="s">
        <v>122</v>
      </c>
      <c r="E100" s="229">
        <v>4.0399999999999998E-2</v>
      </c>
      <c r="F100" s="233"/>
      <c r="G100" s="234">
        <f>ROUND(E100*F100,2)</f>
        <v>0</v>
      </c>
      <c r="H100" s="233"/>
      <c r="I100" s="234">
        <f>ROUND(E100*H100,2)</f>
        <v>0</v>
      </c>
      <c r="J100" s="233"/>
      <c r="K100" s="234">
        <f>ROUND(E100*J100,2)</f>
        <v>0</v>
      </c>
      <c r="L100" s="234">
        <v>21</v>
      </c>
      <c r="M100" s="234">
        <f>G100*(1+L100/100)</f>
        <v>0</v>
      </c>
      <c r="N100" s="222">
        <v>0</v>
      </c>
      <c r="O100" s="222">
        <f>ROUND(E100*N100,5)</f>
        <v>0</v>
      </c>
      <c r="P100" s="222">
        <v>0</v>
      </c>
      <c r="Q100" s="222">
        <f>ROUND(E100*P100,5)</f>
        <v>0</v>
      </c>
      <c r="R100" s="222"/>
      <c r="S100" s="222"/>
      <c r="T100" s="223">
        <v>1.47</v>
      </c>
      <c r="U100" s="222">
        <f>ROUND(E100*T100,2)</f>
        <v>0.06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100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x14ac:dyDescent="0.2">
      <c r="A101" s="214" t="s">
        <v>95</v>
      </c>
      <c r="B101" s="220" t="s">
        <v>68</v>
      </c>
      <c r="C101" s="268" t="s">
        <v>26</v>
      </c>
      <c r="D101" s="225"/>
      <c r="E101" s="231"/>
      <c r="F101" s="235"/>
      <c r="G101" s="235">
        <f>SUMIF(AE102:AE105,"&lt;&gt;NOR",G102:G105)</f>
        <v>0</v>
      </c>
      <c r="H101" s="235"/>
      <c r="I101" s="235">
        <f>SUM(I102:I105)</f>
        <v>0</v>
      </c>
      <c r="J101" s="235"/>
      <c r="K101" s="235">
        <f>SUM(K102:K105)</f>
        <v>0</v>
      </c>
      <c r="L101" s="235"/>
      <c r="M101" s="235">
        <f>SUM(M102:M105)</f>
        <v>0</v>
      </c>
      <c r="N101" s="226"/>
      <c r="O101" s="226">
        <f>SUM(O102:O105)</f>
        <v>0</v>
      </c>
      <c r="P101" s="226"/>
      <c r="Q101" s="226">
        <f>SUM(Q102:Q105)</f>
        <v>0</v>
      </c>
      <c r="R101" s="226"/>
      <c r="S101" s="226"/>
      <c r="T101" s="227"/>
      <c r="U101" s="226">
        <f>SUM(U102:U105)</f>
        <v>0</v>
      </c>
      <c r="AE101" t="s">
        <v>96</v>
      </c>
    </row>
    <row r="102" spans="1:60" outlineLevel="1" x14ac:dyDescent="0.2">
      <c r="A102" s="213">
        <v>39</v>
      </c>
      <c r="B102" s="219" t="s">
        <v>217</v>
      </c>
      <c r="C102" s="266" t="s">
        <v>218</v>
      </c>
      <c r="D102" s="221" t="s">
        <v>219</v>
      </c>
      <c r="E102" s="229">
        <v>1</v>
      </c>
      <c r="F102" s="233"/>
      <c r="G102" s="234">
        <f>ROUND(E102*F102,2)</f>
        <v>0</v>
      </c>
      <c r="H102" s="233"/>
      <c r="I102" s="234">
        <f>ROUND(E102*H102,2)</f>
        <v>0</v>
      </c>
      <c r="J102" s="233"/>
      <c r="K102" s="234">
        <f>ROUND(E102*J102,2)</f>
        <v>0</v>
      </c>
      <c r="L102" s="234">
        <v>21</v>
      </c>
      <c r="M102" s="234">
        <f>G102*(1+L102/100)</f>
        <v>0</v>
      </c>
      <c r="N102" s="222">
        <v>0</v>
      </c>
      <c r="O102" s="222">
        <f>ROUND(E102*N102,5)</f>
        <v>0</v>
      </c>
      <c r="P102" s="222">
        <v>0</v>
      </c>
      <c r="Q102" s="222">
        <f>ROUND(E102*P102,5)</f>
        <v>0</v>
      </c>
      <c r="R102" s="222"/>
      <c r="S102" s="222"/>
      <c r="T102" s="223">
        <v>0</v>
      </c>
      <c r="U102" s="222">
        <f>ROUND(E102*T102,2)</f>
        <v>0</v>
      </c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220</v>
      </c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3">
        <v>40</v>
      </c>
      <c r="B103" s="219" t="s">
        <v>221</v>
      </c>
      <c r="C103" s="266" t="s">
        <v>222</v>
      </c>
      <c r="D103" s="221" t="s">
        <v>219</v>
      </c>
      <c r="E103" s="229">
        <v>1</v>
      </c>
      <c r="F103" s="233"/>
      <c r="G103" s="234">
        <f>ROUND(E103*F103,2)</f>
        <v>0</v>
      </c>
      <c r="H103" s="233"/>
      <c r="I103" s="234">
        <f>ROUND(E103*H103,2)</f>
        <v>0</v>
      </c>
      <c r="J103" s="233"/>
      <c r="K103" s="234">
        <f>ROUND(E103*J103,2)</f>
        <v>0</v>
      </c>
      <c r="L103" s="234">
        <v>21</v>
      </c>
      <c r="M103" s="234">
        <f>G103*(1+L103/100)</f>
        <v>0</v>
      </c>
      <c r="N103" s="222">
        <v>0</v>
      </c>
      <c r="O103" s="222">
        <f>ROUND(E103*N103,5)</f>
        <v>0</v>
      </c>
      <c r="P103" s="222">
        <v>0</v>
      </c>
      <c r="Q103" s="222">
        <f>ROUND(E103*P103,5)</f>
        <v>0</v>
      </c>
      <c r="R103" s="222"/>
      <c r="S103" s="222"/>
      <c r="T103" s="223">
        <v>0</v>
      </c>
      <c r="U103" s="222">
        <f>ROUND(E103*T103,2)</f>
        <v>0</v>
      </c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220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3">
        <v>41</v>
      </c>
      <c r="B104" s="219" t="s">
        <v>223</v>
      </c>
      <c r="C104" s="266" t="s">
        <v>224</v>
      </c>
      <c r="D104" s="221" t="s">
        <v>219</v>
      </c>
      <c r="E104" s="229">
        <v>1</v>
      </c>
      <c r="F104" s="233"/>
      <c r="G104" s="234">
        <f>ROUND(E104*F104,2)</f>
        <v>0</v>
      </c>
      <c r="H104" s="233"/>
      <c r="I104" s="234">
        <f>ROUND(E104*H104,2)</f>
        <v>0</v>
      </c>
      <c r="J104" s="233"/>
      <c r="K104" s="234">
        <f>ROUND(E104*J104,2)</f>
        <v>0</v>
      </c>
      <c r="L104" s="234">
        <v>21</v>
      </c>
      <c r="M104" s="234">
        <f>G104*(1+L104/100)</f>
        <v>0</v>
      </c>
      <c r="N104" s="222">
        <v>0</v>
      </c>
      <c r="O104" s="222">
        <f>ROUND(E104*N104,5)</f>
        <v>0</v>
      </c>
      <c r="P104" s="222">
        <v>0</v>
      </c>
      <c r="Q104" s="222">
        <f>ROUND(E104*P104,5)</f>
        <v>0</v>
      </c>
      <c r="R104" s="222"/>
      <c r="S104" s="222"/>
      <c r="T104" s="223">
        <v>0</v>
      </c>
      <c r="U104" s="222">
        <f>ROUND(E104*T104,2)</f>
        <v>0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220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44">
        <v>42</v>
      </c>
      <c r="B105" s="245" t="s">
        <v>225</v>
      </c>
      <c r="C105" s="270" t="s">
        <v>226</v>
      </c>
      <c r="D105" s="246" t="s">
        <v>219</v>
      </c>
      <c r="E105" s="247">
        <v>1</v>
      </c>
      <c r="F105" s="248"/>
      <c r="G105" s="249">
        <f>ROUND(E105*F105,2)</f>
        <v>0</v>
      </c>
      <c r="H105" s="248"/>
      <c r="I105" s="249">
        <f>ROUND(E105*H105,2)</f>
        <v>0</v>
      </c>
      <c r="J105" s="248"/>
      <c r="K105" s="249">
        <f>ROUND(E105*J105,2)</f>
        <v>0</v>
      </c>
      <c r="L105" s="249">
        <v>21</v>
      </c>
      <c r="M105" s="249">
        <f>G105*(1+L105/100)</f>
        <v>0</v>
      </c>
      <c r="N105" s="250">
        <v>0</v>
      </c>
      <c r="O105" s="250">
        <f>ROUND(E105*N105,5)</f>
        <v>0</v>
      </c>
      <c r="P105" s="250">
        <v>0</v>
      </c>
      <c r="Q105" s="250">
        <f>ROUND(E105*P105,5)</f>
        <v>0</v>
      </c>
      <c r="R105" s="250"/>
      <c r="S105" s="250"/>
      <c r="T105" s="251">
        <v>0</v>
      </c>
      <c r="U105" s="250">
        <f>ROUND(E105*T105,2)</f>
        <v>0</v>
      </c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220</v>
      </c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x14ac:dyDescent="0.2">
      <c r="A106" s="6"/>
      <c r="B106" s="7" t="s">
        <v>227</v>
      </c>
      <c r="C106" s="271" t="s">
        <v>227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C106">
        <v>15</v>
      </c>
      <c r="AD106">
        <v>21</v>
      </c>
    </row>
    <row r="107" spans="1:60" x14ac:dyDescent="0.2">
      <c r="A107" s="252"/>
      <c r="B107" s="253">
        <v>26</v>
      </c>
      <c r="C107" s="272" t="s">
        <v>227</v>
      </c>
      <c r="D107" s="254"/>
      <c r="E107" s="254"/>
      <c r="F107" s="254"/>
      <c r="G107" s="265">
        <f>G8+G47+G53+G95+G97+G101</f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AC107">
        <f>SUMIF(L7:L105,AC106,G7:G105)</f>
        <v>0</v>
      </c>
      <c r="AD107">
        <f>SUMIF(L7:L105,AD106,G7:G105)</f>
        <v>0</v>
      </c>
      <c r="AE107" t="s">
        <v>228</v>
      </c>
    </row>
    <row r="108" spans="1:60" x14ac:dyDescent="0.2">
      <c r="A108" s="6"/>
      <c r="B108" s="7" t="s">
        <v>227</v>
      </c>
      <c r="C108" s="271" t="s">
        <v>227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 x14ac:dyDescent="0.2">
      <c r="A109" s="6"/>
      <c r="B109" s="7" t="s">
        <v>227</v>
      </c>
      <c r="C109" s="271" t="s">
        <v>227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 x14ac:dyDescent="0.2">
      <c r="A110" s="255">
        <v>33</v>
      </c>
      <c r="B110" s="255"/>
      <c r="C110" s="27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">
      <c r="A111" s="256"/>
      <c r="B111" s="257"/>
      <c r="C111" s="274"/>
      <c r="D111" s="257"/>
      <c r="E111" s="257"/>
      <c r="F111" s="257"/>
      <c r="G111" s="25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AE111" t="s">
        <v>229</v>
      </c>
    </row>
    <row r="112" spans="1:60" x14ac:dyDescent="0.2">
      <c r="A112" s="259"/>
      <c r="B112" s="260"/>
      <c r="C112" s="275"/>
      <c r="D112" s="260"/>
      <c r="E112" s="260"/>
      <c r="F112" s="260"/>
      <c r="G112" s="26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 x14ac:dyDescent="0.2">
      <c r="A113" s="259"/>
      <c r="B113" s="260"/>
      <c r="C113" s="275"/>
      <c r="D113" s="260"/>
      <c r="E113" s="260"/>
      <c r="F113" s="260"/>
      <c r="G113" s="26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 x14ac:dyDescent="0.2">
      <c r="A114" s="259"/>
      <c r="B114" s="260"/>
      <c r="C114" s="275"/>
      <c r="D114" s="260"/>
      <c r="E114" s="260"/>
      <c r="F114" s="260"/>
      <c r="G114" s="26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1" x14ac:dyDescent="0.2">
      <c r="A115" s="262"/>
      <c r="B115" s="263"/>
      <c r="C115" s="276"/>
      <c r="D115" s="263"/>
      <c r="E115" s="263"/>
      <c r="F115" s="263"/>
      <c r="G115" s="264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31" x14ac:dyDescent="0.2">
      <c r="A116" s="6"/>
      <c r="B116" s="7" t="s">
        <v>227</v>
      </c>
      <c r="C116" s="271" t="s">
        <v>227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31" x14ac:dyDescent="0.2">
      <c r="C117" s="277"/>
      <c r="AE117" t="s">
        <v>230</v>
      </c>
    </row>
  </sheetData>
  <mergeCells count="6">
    <mergeCell ref="A1:G1"/>
    <mergeCell ref="C2:G2"/>
    <mergeCell ref="C3:G3"/>
    <mergeCell ref="C4:G4"/>
    <mergeCell ref="A110:C110"/>
    <mergeCell ref="A111:G115"/>
  </mergeCells>
  <pageMargins left="0.59055118110236204" right="0.39370078740157499" top="0.78740157499999996" bottom="0.78740157499999996" header="0.3" footer="0.3"/>
  <pageSetup paperSize="9" scale="9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2021-02-26T22:02:40Z</cp:lastPrinted>
  <dcterms:created xsi:type="dcterms:W3CDTF">2009-04-08T07:15:50Z</dcterms:created>
  <dcterms:modified xsi:type="dcterms:W3CDTF">2021-02-26T22:03:02Z</dcterms:modified>
</cp:coreProperties>
</file>